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-15" yWindow="4890" windowWidth="24030" windowHeight="4950" tabRatio="599"/>
  </bookViews>
  <sheets>
    <sheet name="Entrées" sheetId="1" r:id="rId1"/>
    <sheet name="Prêts" sheetId="2" r:id="rId2"/>
    <sheet name="Fréquentation portail" sheetId="87" r:id="rId3"/>
    <sheet name="Abonnés &amp; Emprunteurs actifs" sheetId="56" r:id="rId4"/>
    <sheet name="Surfaces et places assises" sheetId="7" r:id="rId5"/>
    <sheet name="Entrées prêts jours heures" sheetId="62" r:id="rId6"/>
    <sheet name="Abonnés au 31 cate d'abo" sheetId="4" r:id="rId7"/>
    <sheet name="Abonnés communes et %" sheetId="65" r:id="rId8"/>
    <sheet name="Abonnés des communes" sheetId="46" r:id="rId9"/>
    <sheet name="Collection" sheetId="22" r:id="rId10"/>
    <sheet name="Acquisitions courantes" sheetId="55" r:id="rId11"/>
    <sheet name="Acquisitions par loc" sheetId="53" r:id="rId12"/>
    <sheet name="Périodiques" sheetId="54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Excel_BuiltIn__FilterDatabase_1" localSheetId="2">#REF!</definedName>
    <definedName name="Excel_BuiltIn__FilterDatabase_1">#REF!</definedName>
    <definedName name="Excel_BuiltIn__FilterDatabase_2" localSheetId="2">#REF!</definedName>
    <definedName name="Excel_BuiltIn__FilterDatabase_2">#REF!</definedName>
    <definedName name="_xlnm.Print_Area" localSheetId="6">'Abonnés au 31 cate d''abo'!$A$1:$S$33</definedName>
    <definedName name="_xlnm.Print_Area" localSheetId="9">Collection!$A$1:$Q$43</definedName>
    <definedName name="_xlnm.Print_Area" localSheetId="0">Entrées!$A$1:$R$33</definedName>
    <definedName name="_xlnm.Print_Area" localSheetId="1">Prêts!$A$1:$S$38</definedName>
  </definedNames>
  <calcPr calcId="145621"/>
</workbook>
</file>

<file path=xl/calcChain.xml><?xml version="1.0" encoding="utf-8"?>
<calcChain xmlns="http://schemas.openxmlformats.org/spreadsheetml/2006/main">
  <c r="F17" i="87" l="1"/>
  <c r="D36" i="54" l="1"/>
  <c r="D35" i="54"/>
  <c r="E33" i="54"/>
  <c r="F33" i="54" s="1"/>
  <c r="E31" i="54"/>
  <c r="F31" i="54" s="1"/>
  <c r="E29" i="54"/>
  <c r="F29" i="54" s="1"/>
  <c r="E27" i="54"/>
  <c r="F27" i="54" s="1"/>
  <c r="E25" i="54"/>
  <c r="F25" i="54" s="1"/>
  <c r="E23" i="54"/>
  <c r="F23" i="54" s="1"/>
  <c r="E21" i="54"/>
  <c r="F21" i="54" s="1"/>
  <c r="E19" i="54"/>
  <c r="F19" i="54" s="1"/>
  <c r="E17" i="54"/>
  <c r="F17" i="54" s="1"/>
  <c r="E15" i="54"/>
  <c r="F15" i="54" s="1"/>
  <c r="E14" i="54"/>
  <c r="F13" i="54"/>
  <c r="E13" i="54"/>
  <c r="E10" i="54"/>
  <c r="E7" i="54"/>
  <c r="F7" i="54" s="1"/>
  <c r="E5" i="54"/>
  <c r="E35" i="54" s="1"/>
  <c r="F5" i="54" l="1"/>
  <c r="P15" i="1" l="1"/>
  <c r="P14" i="1"/>
  <c r="P13" i="1"/>
  <c r="P12" i="1"/>
  <c r="P11" i="1"/>
  <c r="P10" i="1"/>
  <c r="P9" i="1"/>
  <c r="P8" i="1"/>
  <c r="P7" i="1"/>
  <c r="P6" i="1"/>
  <c r="P5" i="1"/>
  <c r="P4" i="1"/>
  <c r="R16" i="1" l="1"/>
  <c r="K14" i="4" l="1"/>
  <c r="K19" i="2" l="1"/>
  <c r="N18" i="1"/>
  <c r="S16" i="2" l="1"/>
  <c r="B19" i="2"/>
  <c r="E19" i="2"/>
  <c r="S6" i="2"/>
  <c r="S7" i="2"/>
  <c r="S8" i="2"/>
  <c r="S9" i="2"/>
  <c r="S10" i="2"/>
  <c r="S13" i="2"/>
  <c r="S14" i="2"/>
  <c r="O19" i="2"/>
  <c r="L19" i="2"/>
  <c r="J19" i="2"/>
  <c r="I19" i="2"/>
  <c r="H19" i="2"/>
  <c r="G19" i="2"/>
  <c r="S4" i="4"/>
  <c r="S5" i="4"/>
  <c r="S6" i="4"/>
  <c r="S7" i="4"/>
  <c r="S8" i="4"/>
  <c r="S9" i="4"/>
  <c r="S10" i="4"/>
  <c r="S11" i="4"/>
  <c r="S3" i="4"/>
  <c r="C14" i="4"/>
  <c r="D14" i="4"/>
  <c r="E14" i="4"/>
  <c r="F14" i="4"/>
  <c r="G14" i="4"/>
  <c r="H14" i="4"/>
  <c r="I14" i="4"/>
  <c r="J14" i="4"/>
  <c r="L14" i="4"/>
  <c r="M14" i="4"/>
  <c r="N14" i="4"/>
  <c r="O14" i="4"/>
  <c r="P14" i="4"/>
  <c r="Q14" i="4"/>
  <c r="B14" i="4"/>
  <c r="S12" i="4"/>
  <c r="M18" i="1"/>
  <c r="O18" i="1"/>
  <c r="B18" i="1"/>
  <c r="C18" i="1"/>
  <c r="E18" i="1"/>
  <c r="F18" i="1"/>
  <c r="G18" i="1"/>
  <c r="H18" i="1"/>
  <c r="I18" i="1"/>
  <c r="J18" i="1"/>
  <c r="K18" i="1"/>
  <c r="L18" i="1"/>
  <c r="C19" i="2"/>
  <c r="D19" i="2"/>
  <c r="F19" i="2"/>
  <c r="M19" i="2"/>
  <c r="N19" i="2"/>
  <c r="P19" i="2"/>
  <c r="S11" i="2"/>
  <c r="S12" i="2"/>
  <c r="S15" i="2"/>
  <c r="R5" i="1"/>
  <c r="R6" i="1"/>
  <c r="R7" i="1"/>
  <c r="R8" i="1"/>
  <c r="R9" i="1"/>
  <c r="R10" i="1"/>
  <c r="R11" i="1"/>
  <c r="R12" i="1"/>
  <c r="R13" i="1"/>
  <c r="R14" i="1"/>
  <c r="R15" i="1"/>
  <c r="R4" i="1"/>
  <c r="S17" i="2" l="1"/>
  <c r="D18" i="1"/>
  <c r="Q19" i="2"/>
  <c r="S5" i="2"/>
  <c r="P18" i="1" l="1"/>
</calcChain>
</file>

<file path=xl/sharedStrings.xml><?xml version="1.0" encoding="utf-8"?>
<sst xmlns="http://schemas.openxmlformats.org/spreadsheetml/2006/main" count="555" uniqueCount="298">
  <si>
    <r>
      <t xml:space="preserve">Total prêts </t>
    </r>
    <r>
      <rPr>
        <sz val="8"/>
        <rFont val="Arial"/>
        <family val="2"/>
      </rPr>
      <t>hors Centre Ressources</t>
    </r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</si>
  <si>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</si>
  <si>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</si>
  <si>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</si>
  <si>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</si>
  <si>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</si>
  <si>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</si>
  <si>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</si>
  <si>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</si>
  <si>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</si>
  <si>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</si>
  <si>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</si>
  <si>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</si>
  <si>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</si>
  <si>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Victor Hugo</t>
  </si>
  <si>
    <t>Garcia Lorca</t>
  </si>
  <si>
    <t>La Gare</t>
  </si>
  <si>
    <t>Françoise Giroud</t>
  </si>
  <si>
    <t>Aimé Césaire</t>
  </si>
  <si>
    <t>Albert Camus</t>
  </si>
  <si>
    <t>J. de La Fontaine</t>
  </si>
  <si>
    <t>P. Langevin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</si>
  <si>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</si>
  <si>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</si>
  <si>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</si>
  <si>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</si>
  <si>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</si>
  <si>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</si>
  <si>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</si>
  <si>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</si>
  <si>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</si>
  <si>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</si>
  <si>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</si>
  <si>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</si>
  <si>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</si>
  <si>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Emile Zola (hors Centre de Ressources)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</si>
  <si>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</si>
  <si>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</si>
  <si>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</si>
  <si>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</si>
  <si>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</si>
  <si>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</si>
  <si>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</si>
  <si>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</si>
  <si>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</si>
  <si>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</si>
  <si>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</si>
  <si>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</si>
  <si>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</si>
  <si>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</si>
  <si>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</si>
  <si>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</si>
  <si>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</si>
  <si>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</si>
  <si>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</si>
  <si>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</si>
  <si>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</si>
  <si>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</si>
  <si>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</si>
  <si>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</si>
  <si>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</si>
  <si>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</si>
  <si>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</si>
  <si>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</si>
  <si>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</si>
  <si>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Castelnau-le-lez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</si>
  <si>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</si>
  <si>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</si>
  <si>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</si>
  <si>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</si>
  <si>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</si>
  <si>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</si>
  <si>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</si>
  <si>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</si>
  <si>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</si>
  <si>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</si>
  <si>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</si>
  <si>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</si>
  <si>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Montferrier-sur-lez</t>
  </si>
  <si>
    <t>Murviel-les-montpellier</t>
  </si>
  <si>
    <t>Pignan</t>
  </si>
  <si>
    <t>Prades le lez</t>
  </si>
  <si>
    <t>Pérols</t>
  </si>
  <si>
    <t>Restinclières</t>
  </si>
  <si>
    <t>Saint-Brès</t>
  </si>
  <si>
    <t>Saint-Drézéry</t>
  </si>
  <si>
    <t>Saint-Genies-des-Mourgues</t>
  </si>
  <si>
    <t>Saint-Georges-dOrques</t>
  </si>
  <si>
    <t>Saint-Jean-de-Védas</t>
  </si>
  <si>
    <t>Saussan</t>
  </si>
  <si>
    <t>Sussargues</t>
  </si>
  <si>
    <t>Vendargues</t>
  </si>
  <si>
    <t>Villeneuve-les-Maguelone</t>
  </si>
  <si>
    <t>Numilog</t>
  </si>
  <si>
    <t>Artevod</t>
  </si>
  <si>
    <t>Documents visionnés</t>
  </si>
  <si>
    <t>Dossier de presse</t>
  </si>
  <si>
    <t>Jeu de société</t>
  </si>
  <si>
    <t xml:space="preserve">Monnaie ou médaille </t>
  </si>
  <si>
    <t>Objet</t>
  </si>
  <si>
    <t>DVDROM Jeunesse Prêt</t>
  </si>
  <si>
    <t>Docs Graphiques</t>
  </si>
  <si>
    <t>Musique Imprimée</t>
  </si>
  <si>
    <t>Méthode de langue Adultes</t>
  </si>
  <si>
    <t>Méthode de langue Jeunesse</t>
  </si>
  <si>
    <t>Livres Enregistrés</t>
  </si>
  <si>
    <t>CD Adultes</t>
  </si>
  <si>
    <t>CD Enfants</t>
  </si>
  <si>
    <t>DVD Adultes</t>
  </si>
  <si>
    <t>DVD Enfants</t>
  </si>
  <si>
    <t>Cassette audio</t>
  </si>
  <si>
    <t>DVDROM Jeunesse Consultation</t>
  </si>
  <si>
    <t>DVDROM Adulte Consultation</t>
  </si>
  <si>
    <t>Jeux vidéo Consultation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</si>
  <si>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</si>
  <si>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</si>
  <si>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</si>
  <si>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</si>
  <si>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</si>
  <si>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</si>
  <si>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</si>
  <si>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</si>
  <si>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</si>
  <si>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</si>
  <si>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 xml:space="preserve">DVDROM Adultes Prêt </t>
  </si>
  <si>
    <t>Docs Cartographiques</t>
  </si>
  <si>
    <t>Microformes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</si>
  <si>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</si>
  <si>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</si>
  <si>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</si>
  <si>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</si>
  <si>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</si>
  <si>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</si>
  <si>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</si>
  <si>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</si>
  <si>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</si>
  <si>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</si>
  <si>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</si>
  <si>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</si>
  <si>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</si>
  <si>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</si>
  <si>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</si>
  <si>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</si>
  <si>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</si>
  <si>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</si>
  <si>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</si>
  <si>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Jean Giono</t>
  </si>
  <si>
    <t xml:space="preserve">Toutes localisations 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</si>
  <si>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</si>
  <si>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</si>
  <si>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</si>
  <si>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</si>
  <si>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</si>
  <si>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</si>
  <si>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BD AD + JE</t>
  </si>
  <si>
    <t>ROMANS + DOCS JEUNESSE</t>
  </si>
  <si>
    <t>Que sais-je</t>
  </si>
  <si>
    <t>TOTAL
exemplaires Quartiers</t>
  </si>
  <si>
    <t>nc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</si>
  <si>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</si>
  <si>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</si>
  <si>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</si>
  <si>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</si>
  <si>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</si>
  <si>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</si>
  <si>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</si>
  <si>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FORUM ACTUALITE</t>
  </si>
  <si>
    <t>Etrangers</t>
  </si>
  <si>
    <t xml:space="preserve">FRANCOISE GIROUD </t>
  </si>
  <si>
    <t xml:space="preserve">GEORGE SAND  </t>
  </si>
  <si>
    <t xml:space="preserve">LA GARE </t>
  </si>
  <si>
    <t>PATRIMOINE &amp; RECHERCHE</t>
  </si>
  <si>
    <t xml:space="preserve">VICTOR HUGO </t>
  </si>
  <si>
    <t>Ouvertures hebdomadaires réservées aux accueils de classes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</si>
  <si>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</si>
  <si>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</si>
  <si>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</si>
  <si>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</si>
  <si>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</si>
  <si>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</si>
  <si>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</si>
  <si>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</si>
  <si>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</si>
  <si>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George Sand</t>
  </si>
  <si>
    <t>Visites</t>
  </si>
  <si>
    <t>Pages vues</t>
  </si>
  <si>
    <t xml:space="preserve">Bibliothèque numérique </t>
  </si>
  <si>
    <t>Documents consultés</t>
  </si>
  <si>
    <t xml:space="preserve">Fermeture estivale de 4 semaines
</t>
  </si>
  <si>
    <t>% d'abonnés de la ville siège de la médiathèque du réseau par rapport au total des abonnés de cette médiathèque</t>
  </si>
  <si>
    <t>LIVRES CINEMA</t>
  </si>
  <si>
    <t>LIVRES MUSIQUE</t>
  </si>
  <si>
    <t>EDITIONS ADAPTEES Jeunesse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</si>
  <si>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</si>
  <si>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</si>
  <si>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</si>
  <si>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</si>
  <si>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</si>
  <si>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</si>
  <si>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</si>
  <si>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</si>
  <si>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</si>
  <si>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 xml:space="preserve">Jeu video 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</si>
  <si>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</si>
  <si>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</si>
  <si>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</si>
  <si>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</si>
  <si>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</si>
  <si>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</si>
  <si>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</si>
  <si>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</si>
  <si>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 xml:space="preserve">* hors Ressources électroniques, Périodiques, Achats patrimoniaux 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</si>
  <si>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</si>
  <si>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</si>
  <si>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r>
      <t>Places assises sur les tapis</t>
    </r>
    <r>
      <rPr>
        <sz val="8"/>
        <rFont val="Arial"/>
        <family val="2"/>
      </rPr>
      <t xml:space="preserve"> (salles bébés lecteurs, heure du conte) </t>
    </r>
  </si>
  <si>
    <t>Total 2013</t>
  </si>
  <si>
    <t>TOTAL
 2013</t>
  </si>
  <si>
    <t>TOTAL 2013</t>
  </si>
  <si>
    <t xml:space="preserve">PAUL LANGEVIN </t>
  </si>
  <si>
    <t xml:space="preserve"> </t>
  </si>
  <si>
    <t>Utilisateurs</t>
  </si>
  <si>
    <t>Amplitude d'ouverture maximale du réseau</t>
  </si>
  <si>
    <t>47h</t>
  </si>
  <si>
    <t>dont Réassort</t>
  </si>
  <si>
    <t>dont  Recherche</t>
  </si>
  <si>
    <t>ROMANS Français + POLICIERS</t>
  </si>
  <si>
    <t>DVD FICTION JE</t>
  </si>
  <si>
    <t xml:space="preserve">HMARCHE LIV JEUNESSE </t>
  </si>
  <si>
    <t>Partitions précieuses</t>
  </si>
  <si>
    <t>Ermes 
Catalogue et services</t>
  </si>
  <si>
    <t>Exemplaires
acquis en commission</t>
  </si>
  <si>
    <t xml:space="preserve">Exemplaires multiples 
</t>
  </si>
  <si>
    <t>ENTREES - 2014</t>
  </si>
  <si>
    <t>Total 2014</t>
  </si>
  <si>
    <t>Evolution 2014/2013</t>
  </si>
  <si>
    <t>TOTAL
 2014</t>
  </si>
  <si>
    <t>ABONNES ACTIFS AU MOINS 1 JOUR - 2014</t>
  </si>
  <si>
    <t>EMPRUNTEURS ACTIFS AU MOINS 1 JOUR - 2014</t>
  </si>
  <si>
    <t>Au 31/12/2014</t>
  </si>
  <si>
    <t>PRETS - 2014</t>
  </si>
  <si>
    <t>Evolution 2014/13</t>
  </si>
  <si>
    <t>TOTAL 2014</t>
  </si>
  <si>
    <t>ABONNES AU 31/12/2014 PAR CATEGORIES D'ABONNES</t>
  </si>
  <si>
    <t>ABONNES AU 31/12/2014 PAR COMMUNES - RECAPITULATIF</t>
  </si>
  <si>
    <t>ABONNES AU 31/12/2014 PAR COMMUNES</t>
  </si>
  <si>
    <t>Communes Métropole hors Montpellier</t>
  </si>
  <si>
    <t>Total Métropole</t>
  </si>
  <si>
    <t>Communes Hérault Hors Métropole</t>
  </si>
  <si>
    <t>Hérault hors Métropole</t>
  </si>
  <si>
    <t>COLLECTION AU 31/12/2014</t>
  </si>
  <si>
    <t>BATIMENTS - SURFACES ET PLACES ASSISES - 2014</t>
  </si>
  <si>
    <t>273 jours</t>
  </si>
  <si>
    <t>RECAPITULATIF DES JOURS ET HEURES D'OUVERTURE - RESEAU DES MEDIATHEQUES - 2014</t>
  </si>
  <si>
    <t>9 à 16</t>
  </si>
  <si>
    <t>20 *cf note</t>
  </si>
  <si>
    <t>PERIODIQUES - 2014</t>
  </si>
  <si>
    <t xml:space="preserve">EMILE ZOLA </t>
  </si>
  <si>
    <t>Ecoles</t>
  </si>
  <si>
    <t>FEDERICO FELLINI</t>
  </si>
  <si>
    <t xml:space="preserve">FEDERICO GARCIA LORCA </t>
  </si>
  <si>
    <t xml:space="preserve">JEAN JACQUES ROUSSEAU </t>
  </si>
  <si>
    <t>JEAN DE LA FONTAINE</t>
  </si>
  <si>
    <t xml:space="preserve">WILLIAM SHAKESPEARE </t>
  </si>
  <si>
    <t>Entre 
250 et 300
utilisateurs par mois</t>
  </si>
  <si>
    <t>890 utilisateurs uniques</t>
  </si>
  <si>
    <r>
      <rPr>
        <b/>
        <sz val="10"/>
        <rFont val="Arial"/>
        <family val="2"/>
      </rPr>
      <t>990</t>
    </r>
    <r>
      <rPr>
        <sz val="8"/>
        <rFont val="Arial"/>
        <family val="2"/>
      </rPr>
      <t xml:space="preserve"> abonnés ont visionné un film dans l'année</t>
    </r>
  </si>
  <si>
    <t>Toutapprendre</t>
  </si>
  <si>
    <t>Cours visionnés</t>
  </si>
  <si>
    <r>
      <rPr>
        <b/>
        <sz val="8"/>
        <rFont val="Arial"/>
        <family val="2"/>
      </rPr>
      <t>1610</t>
    </r>
    <r>
      <rPr>
        <sz val="8"/>
        <rFont val="Arial"/>
        <family val="2"/>
      </rPr>
      <t xml:space="preserve"> abonnés ont visionné un film dans l'année</t>
    </r>
  </si>
  <si>
    <t>Période de pré-test</t>
  </si>
  <si>
    <t>508 utilisateurs uniques</t>
  </si>
  <si>
    <t>Documents empruntés</t>
  </si>
  <si>
    <r>
      <rPr>
        <b/>
        <sz val="10"/>
        <rFont val="Arial"/>
        <family val="2"/>
      </rPr>
      <t xml:space="preserve">PNB </t>
    </r>
    <r>
      <rPr>
        <sz val="10"/>
        <rFont val="Arial"/>
        <family val="2"/>
      </rPr>
      <t xml:space="preserve">
mise en service septembre 2014</t>
    </r>
  </si>
  <si>
    <t>ACQUISITIONS COMMISSIONS  - 2014 - TOUS DOMAINES PAR LOCALISATION *</t>
  </si>
  <si>
    <t>* hors ressources électroniques, périodiques, achats patrimoniaux</t>
  </si>
  <si>
    <t>ACQUISITIONS COURANTES - 2014*</t>
  </si>
  <si>
    <t>COMMISSION</t>
  </si>
  <si>
    <t>NB titres commandés</t>
  </si>
  <si>
    <t xml:space="preserve">TOTAL
exemplaires Ecoles </t>
  </si>
  <si>
    <t>TOTAL
exemplaires RESEAU</t>
  </si>
  <si>
    <t>MULTIPLES Exemplaires</t>
  </si>
  <si>
    <t>TOTAL
ex COM + Multiples</t>
  </si>
  <si>
    <t xml:space="preserve">Moy Nb exemp/
titres </t>
  </si>
  <si>
    <t>% du domaine/Total des acq</t>
  </si>
  <si>
    <t>PARTITIONDS</t>
  </si>
  <si>
    <t>JOUETS + JEUX SOCIETE réseau</t>
  </si>
  <si>
    <t>HMARCHE RE +FE +CR</t>
  </si>
  <si>
    <t>Livres électroniques (PNB+Numilog)</t>
  </si>
  <si>
    <t>FDS REGIONAL RESEAU 
Prêt + Occitanie</t>
  </si>
  <si>
    <t>TOTAL
exemplaires
EZ+FE</t>
  </si>
  <si>
    <t>Bornes mp3 Minimazic</t>
  </si>
  <si>
    <t>Moyenne titres/abonnements : 2,61</t>
  </si>
  <si>
    <t>Ecoute et téléchargement</t>
  </si>
  <si>
    <t>2 065h</t>
  </si>
  <si>
    <t>CONSULTATION DU SITE INTERNET ET DES RESSOURCES NUMERIQUES - 2014</t>
  </si>
  <si>
    <t>Emile Zola</t>
  </si>
  <si>
    <t>Jean Jacques Rousseau</t>
  </si>
  <si>
    <t>Federico Garcia Lorca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</si>
</sst>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0C]mmm\-yy;@"/>
    <numFmt numFmtId="166" formatCode="0.0%"/>
    <numFmt numFmtId="167" formatCode="_-* #,##0.00\ [$€]_-;\-* #,##0.00\ [$€]_-;_-* &quot;-&quot;??\ [$€]_-;_-@_-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 Narrow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FuturaA Bk BT"/>
    </font>
    <font>
      <b/>
      <sz val="11"/>
      <color rgb="FF0070C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0" borderId="1" applyNumberFormat="0" applyAlignment="0" applyProtection="0"/>
    <xf numFmtId="0" fontId="15" fillId="0" borderId="2" applyNumberFormat="0" applyFill="0" applyAlignment="0" applyProtection="0"/>
    <xf numFmtId="0" fontId="8" fillId="21" borderId="3" applyNumberFormat="0" applyFont="0" applyAlignment="0" applyProtection="0"/>
    <xf numFmtId="0" fontId="16" fillId="7" borderId="1" applyNumberFormat="0" applyAlignment="0" applyProtection="0"/>
    <xf numFmtId="167" fontId="2" fillId="0" borderId="0" applyFont="0" applyFill="0" applyBorder="0" applyAlignment="0" applyProtection="0"/>
    <xf numFmtId="0" fontId="17" fillId="3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8" fillId="22" borderId="0" applyNumberFormat="0" applyBorder="0" applyAlignment="0" applyProtection="0"/>
    <xf numFmtId="0" fontId="8" fillId="0" borderId="0"/>
    <xf numFmtId="0" fontId="8" fillId="0" borderId="0"/>
    <xf numFmtId="0" fontId="11" fillId="0" borderId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0" fontId="2" fillId="0" borderId="0"/>
    <xf numFmtId="0" fontId="2" fillId="0" borderId="0"/>
    <xf numFmtId="0" fontId="40" fillId="0" borderId="0"/>
    <xf numFmtId="0" fontId="1" fillId="0" borderId="0"/>
  </cellStyleXfs>
  <cellXfs count="444">
    <xf numFmtId="0" fontId="0" fillId="0" borderId="0" xfId="0"/>
    <xf numFmtId="1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3" fontId="0" fillId="0" borderId="12" xfId="0" applyNumberFormat="1" applyBorder="1"/>
    <xf numFmtId="3" fontId="0" fillId="0" borderId="0" xfId="0" applyNumberFormat="1"/>
    <xf numFmtId="3" fontId="3" fillId="24" borderId="12" xfId="0" applyNumberFormat="1" applyFont="1" applyFill="1" applyBorder="1"/>
    <xf numFmtId="3" fontId="3" fillId="0" borderId="0" xfId="0" applyNumberFormat="1" applyFont="1" applyFill="1" applyBorder="1"/>
    <xf numFmtId="3" fontId="3" fillId="24" borderId="12" xfId="0" applyNumberFormat="1" applyFont="1" applyFill="1" applyBorder="1" applyAlignment="1">
      <alignment horizontal="center"/>
    </xf>
    <xf numFmtId="3" fontId="0" fillId="24" borderId="12" xfId="0" applyNumberFormat="1" applyFill="1" applyBorder="1"/>
    <xf numFmtId="0" fontId="0" fillId="0" borderId="12" xfId="0" applyBorder="1"/>
    <xf numFmtId="3" fontId="0" fillId="0" borderId="12" xfId="0" applyNumberFormat="1" applyBorder="1" applyAlignment="1">
      <alignment horizontal="center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 vertical="center" wrapText="1"/>
    </xf>
    <xf numFmtId="0" fontId="2" fillId="0" borderId="0" xfId="0" applyFont="1"/>
    <xf numFmtId="0" fontId="2" fillId="0" borderId="11" xfId="0" applyFont="1" applyBorder="1"/>
    <xf numFmtId="0" fontId="2" fillId="0" borderId="15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19" xfId="0" applyFont="1" applyBorder="1" applyAlignment="1">
      <alignment vertical="center" wrapText="1"/>
    </xf>
    <xf numFmtId="3" fontId="3" fillId="0" borderId="20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3" fontId="8" fillId="0" borderId="22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3" fillId="0" borderId="23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3" fontId="8" fillId="0" borderId="25" xfId="0" applyNumberFormat="1" applyFont="1" applyFill="1" applyBorder="1" applyAlignment="1">
      <alignment horizontal="center" vertical="center" wrapText="1"/>
    </xf>
    <xf numFmtId="3" fontId="8" fillId="0" borderId="26" xfId="0" applyNumberFormat="1" applyFont="1" applyFill="1" applyBorder="1" applyAlignment="1">
      <alignment horizontal="center" vertical="center" wrapText="1"/>
    </xf>
    <xf numFmtId="3" fontId="3" fillId="0" borderId="27" xfId="0" applyNumberFormat="1" applyFont="1" applyFill="1" applyBorder="1" applyAlignment="1">
      <alignment horizontal="center" vertical="center" wrapText="1"/>
    </xf>
    <xf numFmtId="0" fontId="2" fillId="0" borderId="28" xfId="0" applyFont="1" applyBorder="1"/>
    <xf numFmtId="3" fontId="8" fillId="0" borderId="29" xfId="0" applyNumberFormat="1" applyFont="1" applyFill="1" applyBorder="1" applyAlignment="1">
      <alignment horizontal="center" vertical="center" wrapText="1"/>
    </xf>
    <xf numFmtId="3" fontId="8" fillId="0" borderId="30" xfId="0" applyNumberFormat="1" applyFont="1" applyFill="1" applyBorder="1" applyAlignment="1">
      <alignment horizontal="center" vertical="center" wrapText="1"/>
    </xf>
    <xf numFmtId="3" fontId="3" fillId="0" borderId="31" xfId="0" applyNumberFormat="1" applyFont="1" applyFill="1" applyBorder="1" applyAlignment="1">
      <alignment horizontal="center" vertical="center" wrapText="1"/>
    </xf>
    <xf numFmtId="0" fontId="2" fillId="0" borderId="21" xfId="0" applyFont="1" applyBorder="1"/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2" fillId="0" borderId="32" xfId="0" applyFont="1" applyBorder="1"/>
    <xf numFmtId="3" fontId="8" fillId="0" borderId="33" xfId="0" applyNumberFormat="1" applyFont="1" applyFill="1" applyBorder="1" applyAlignment="1">
      <alignment horizontal="center" vertical="center" wrapText="1"/>
    </xf>
    <xf numFmtId="3" fontId="8" fillId="0" borderId="34" xfId="0" applyNumberFormat="1" applyFont="1" applyFill="1" applyBorder="1" applyAlignment="1">
      <alignment horizontal="center" vertical="center" wrapText="1"/>
    </xf>
    <xf numFmtId="3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3" fontId="3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3" fontId="8" fillId="0" borderId="12" xfId="0" applyNumberFormat="1" applyFont="1" applyFill="1" applyBorder="1"/>
    <xf numFmtId="0" fontId="0" fillId="0" borderId="0" xfId="0" applyFill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8" fillId="0" borderId="0" xfId="0" applyFont="1"/>
    <xf numFmtId="3" fontId="0" fillId="26" borderId="12" xfId="0" applyNumberFormat="1" applyFill="1" applyBorder="1"/>
    <xf numFmtId="3" fontId="0" fillId="0" borderId="33" xfId="0" applyNumberFormat="1" applyBorder="1"/>
    <xf numFmtId="3" fontId="0" fillId="0" borderId="56" xfId="0" applyNumberFormat="1" applyBorder="1"/>
    <xf numFmtId="0" fontId="0" fillId="0" borderId="21" xfId="0" applyBorder="1"/>
    <xf numFmtId="0" fontId="8" fillId="0" borderId="0" xfId="0" applyFont="1" applyFill="1" applyBorder="1"/>
    <xf numFmtId="3" fontId="0" fillId="0" borderId="0" xfId="0" applyNumberFormat="1" applyFill="1" applyBorder="1"/>
    <xf numFmtId="165" fontId="3" fillId="0" borderId="22" xfId="0" applyNumberFormat="1" applyFont="1" applyBorder="1"/>
    <xf numFmtId="3" fontId="0" fillId="0" borderId="22" xfId="0" applyNumberFormat="1" applyBorder="1" applyAlignment="1">
      <alignment wrapText="1"/>
    </xf>
    <xf numFmtId="0" fontId="0" fillId="0" borderId="27" xfId="0" applyBorder="1" applyAlignment="1">
      <alignment vertical="center" wrapText="1"/>
    </xf>
    <xf numFmtId="3" fontId="0" fillId="0" borderId="26" xfId="0" applyNumberFormat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3" fontId="3" fillId="24" borderId="22" xfId="0" applyNumberFormat="1" applyFont="1" applyFill="1" applyBorder="1" applyAlignment="1">
      <alignment wrapText="1"/>
    </xf>
    <xf numFmtId="3" fontId="3" fillId="26" borderId="22" xfId="0" applyNumberFormat="1" applyFont="1" applyFill="1" applyBorder="1" applyAlignment="1">
      <alignment wrapText="1"/>
    </xf>
    <xf numFmtId="3" fontId="8" fillId="26" borderId="12" xfId="0" applyNumberFormat="1" applyFont="1" applyFill="1" applyBorder="1" applyAlignment="1">
      <alignment horizontal="center"/>
    </xf>
    <xf numFmtId="3" fontId="3" fillId="24" borderId="22" xfId="0" applyNumberFormat="1" applyFont="1" applyFill="1" applyBorder="1"/>
    <xf numFmtId="3" fontId="5" fillId="0" borderId="25" xfId="0" applyNumberFormat="1" applyFont="1" applyBorder="1" applyAlignment="1">
      <alignment wrapText="1"/>
    </xf>
    <xf numFmtId="3" fontId="3" fillId="24" borderId="27" xfId="0" applyNumberFormat="1" applyFont="1" applyFill="1" applyBorder="1"/>
    <xf numFmtId="3" fontId="3" fillId="24" borderId="26" xfId="0" applyNumberFormat="1" applyFont="1" applyFill="1" applyBorder="1"/>
    <xf numFmtId="3" fontId="3" fillId="24" borderId="23" xfId="0" applyNumberFormat="1" applyFont="1" applyFill="1" applyBorder="1"/>
    <xf numFmtId="3" fontId="3" fillId="24" borderId="37" xfId="0" applyNumberFormat="1" applyFont="1" applyFill="1" applyBorder="1" applyAlignment="1">
      <alignment horizontal="center" vertical="center" wrapText="1"/>
    </xf>
    <xf numFmtId="3" fontId="3" fillId="24" borderId="59" xfId="0" applyNumberFormat="1" applyFont="1" applyFill="1" applyBorder="1" applyAlignment="1">
      <alignment horizontal="center" vertical="center" wrapText="1"/>
    </xf>
    <xf numFmtId="3" fontId="3" fillId="0" borderId="60" xfId="0" applyNumberFormat="1" applyFont="1" applyBorder="1" applyAlignment="1">
      <alignment horizontal="center" vertical="top"/>
    </xf>
    <xf numFmtId="3" fontId="0" fillId="0" borderId="12" xfId="0" applyNumberFormat="1" applyFill="1" applyBorder="1"/>
    <xf numFmtId="3" fontId="3" fillId="0" borderId="23" xfId="0" applyNumberFormat="1" applyFont="1" applyFill="1" applyBorder="1"/>
    <xf numFmtId="3" fontId="0" fillId="27" borderId="12" xfId="0" applyNumberFormat="1" applyFill="1" applyBorder="1"/>
    <xf numFmtId="3" fontId="0" fillId="28" borderId="12" xfId="0" applyNumberFormat="1" applyFill="1" applyBorder="1"/>
    <xf numFmtId="3" fontId="0" fillId="29" borderId="12" xfId="0" applyNumberFormat="1" applyFill="1" applyBorder="1"/>
    <xf numFmtId="0" fontId="3" fillId="0" borderId="0" xfId="0" applyFont="1" applyFill="1" applyBorder="1"/>
    <xf numFmtId="3" fontId="8" fillId="0" borderId="0" xfId="0" applyNumberFormat="1" applyFont="1" applyFill="1" applyBorder="1"/>
    <xf numFmtId="3" fontId="3" fillId="0" borderId="20" xfId="0" applyNumberFormat="1" applyFont="1" applyFill="1" applyBorder="1" applyAlignment="1">
      <alignment horizontal="center"/>
    </xf>
    <xf numFmtId="3" fontId="3" fillId="0" borderId="14" xfId="0" applyNumberFormat="1" applyFont="1" applyFill="1" applyBorder="1"/>
    <xf numFmtId="0" fontId="8" fillId="0" borderId="0" xfId="35"/>
    <xf numFmtId="3" fontId="8" fillId="0" borderId="0" xfId="35" applyNumberFormat="1"/>
    <xf numFmtId="0" fontId="3" fillId="0" borderId="0" xfId="35" applyFont="1"/>
    <xf numFmtId="3" fontId="3" fillId="24" borderId="61" xfId="0" applyNumberFormat="1" applyFont="1" applyFill="1" applyBorder="1"/>
    <xf numFmtId="3" fontId="3" fillId="24" borderId="39" xfId="0" applyNumberFormat="1" applyFont="1" applyFill="1" applyBorder="1"/>
    <xf numFmtId="3" fontId="3" fillId="24" borderId="21" xfId="0" applyNumberFormat="1" applyFont="1" applyFill="1" applyBorder="1"/>
    <xf numFmtId="3" fontId="3" fillId="24" borderId="32" xfId="0" applyNumberFormat="1" applyFont="1" applyFill="1" applyBorder="1"/>
    <xf numFmtId="3" fontId="3" fillId="24" borderId="52" xfId="0" applyNumberFormat="1" applyFont="1" applyFill="1" applyBorder="1"/>
    <xf numFmtId="3" fontId="3" fillId="24" borderId="24" xfId="0" applyNumberFormat="1" applyFont="1" applyFill="1" applyBorder="1" applyAlignment="1">
      <alignment horizontal="center" vertical="center" wrapText="1"/>
    </xf>
    <xf numFmtId="0" fontId="32" fillId="0" borderId="0" xfId="36" applyFont="1"/>
    <xf numFmtId="0" fontId="32" fillId="0" borderId="0" xfId="36" applyFont="1" applyAlignment="1">
      <alignment horizontal="center" vertical="center"/>
    </xf>
    <xf numFmtId="0" fontId="31" fillId="0" borderId="13" xfId="36" applyFont="1" applyBorder="1"/>
    <xf numFmtId="0" fontId="32" fillId="0" borderId="13" xfId="36" applyFont="1" applyBorder="1" applyAlignment="1">
      <alignment horizontal="center"/>
    </xf>
    <xf numFmtId="0" fontId="31" fillId="0" borderId="26" xfId="36" applyFont="1" applyBorder="1"/>
    <xf numFmtId="0" fontId="32" fillId="0" borderId="26" xfId="36" applyFont="1" applyBorder="1" applyAlignment="1">
      <alignment horizontal="center"/>
    </xf>
    <xf numFmtId="0" fontId="31" fillId="0" borderId="12" xfId="36" applyFont="1" applyBorder="1"/>
    <xf numFmtId="0" fontId="32" fillId="0" borderId="12" xfId="36" applyFont="1" applyBorder="1" applyAlignment="1">
      <alignment horizontal="center"/>
    </xf>
    <xf numFmtId="0" fontId="6" fillId="0" borderId="52" xfId="36" applyFont="1" applyBorder="1" applyAlignment="1">
      <alignment horizontal="center" vertical="center" wrapText="1"/>
    </xf>
    <xf numFmtId="0" fontId="3" fillId="0" borderId="0" xfId="35" applyFont="1" applyAlignment="1">
      <alignment horizontal="center"/>
    </xf>
    <xf numFmtId="164" fontId="3" fillId="0" borderId="20" xfId="0" applyNumberFormat="1" applyFont="1" applyBorder="1"/>
    <xf numFmtId="0" fontId="3" fillId="0" borderId="13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/>
    </xf>
    <xf numFmtId="3" fontId="3" fillId="24" borderId="13" xfId="0" applyNumberFormat="1" applyFont="1" applyFill="1" applyBorder="1" applyAlignment="1">
      <alignment horizontal="center" wrapText="1"/>
    </xf>
    <xf numFmtId="3" fontId="3" fillId="26" borderId="13" xfId="0" applyNumberFormat="1" applyFont="1" applyFill="1" applyBorder="1" applyAlignment="1">
      <alignment horizontal="center" wrapText="1"/>
    </xf>
    <xf numFmtId="3" fontId="5" fillId="0" borderId="14" xfId="0" applyNumberFormat="1" applyFont="1" applyBorder="1" applyAlignment="1">
      <alignment wrapText="1"/>
    </xf>
    <xf numFmtId="0" fontId="3" fillId="24" borderId="13" xfId="0" applyNumberFormat="1" applyFont="1" applyFill="1" applyBorder="1" applyAlignment="1">
      <alignment horizontal="center" vertical="center" textRotation="90" wrapText="1"/>
    </xf>
    <xf numFmtId="0" fontId="3" fillId="27" borderId="13" xfId="0" applyNumberFormat="1" applyFont="1" applyFill="1" applyBorder="1" applyAlignment="1">
      <alignment horizontal="center" vertical="center" textRotation="90" wrapText="1"/>
    </xf>
    <xf numFmtId="0" fontId="3" fillId="28" borderId="13" xfId="0" applyNumberFormat="1" applyFont="1" applyFill="1" applyBorder="1" applyAlignment="1">
      <alignment horizontal="center" vertical="center" textRotation="90" wrapText="1"/>
    </xf>
    <xf numFmtId="0" fontId="3" fillId="29" borderId="13" xfId="0" applyNumberFormat="1" applyFont="1" applyFill="1" applyBorder="1" applyAlignment="1">
      <alignment horizontal="center" vertical="center" textRotation="90" wrapText="1"/>
    </xf>
    <xf numFmtId="0" fontId="3" fillId="0" borderId="13" xfId="0" applyNumberFormat="1" applyFont="1" applyFill="1" applyBorder="1" applyAlignment="1">
      <alignment horizontal="center" vertical="center" textRotation="90" wrapText="1"/>
    </xf>
    <xf numFmtId="165" fontId="30" fillId="0" borderId="22" xfId="0" applyNumberFormat="1" applyFont="1" applyBorder="1"/>
    <xf numFmtId="0" fontId="28" fillId="0" borderId="13" xfId="0" applyNumberFormat="1" applyFont="1" applyFill="1" applyBorder="1" applyAlignment="1">
      <alignment horizontal="center" vertical="center" textRotation="90" wrapText="1"/>
    </xf>
    <xf numFmtId="0" fontId="0" fillId="0" borderId="20" xfId="0" applyBorder="1"/>
    <xf numFmtId="0" fontId="3" fillId="26" borderId="13" xfId="0" applyNumberFormat="1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wrapText="1"/>
    </xf>
    <xf numFmtId="0" fontId="3" fillId="24" borderId="22" xfId="0" applyFont="1" applyFill="1" applyBorder="1" applyAlignment="1">
      <alignment wrapText="1"/>
    </xf>
    <xf numFmtId="0" fontId="3" fillId="24" borderId="25" xfId="0" applyFont="1" applyFill="1" applyBorder="1" applyAlignment="1">
      <alignment wrapText="1"/>
    </xf>
    <xf numFmtId="0" fontId="2" fillId="0" borderId="53" xfId="0" applyFont="1" applyBorder="1"/>
    <xf numFmtId="0" fontId="3" fillId="24" borderId="67" xfId="0" applyFont="1" applyFill="1" applyBorder="1" applyAlignment="1">
      <alignment horizontal="center" vertical="center" wrapText="1"/>
    </xf>
    <xf numFmtId="3" fontId="3" fillId="24" borderId="19" xfId="0" applyNumberFormat="1" applyFont="1" applyFill="1" applyBorder="1" applyAlignment="1">
      <alignment horizontal="center" vertical="center" wrapText="1"/>
    </xf>
    <xf numFmtId="3" fontId="3" fillId="24" borderId="21" xfId="0" applyNumberFormat="1" applyFont="1" applyFill="1" applyBorder="1" applyAlignment="1">
      <alignment horizontal="center" vertical="center" wrapText="1"/>
    </xf>
    <xf numFmtId="3" fontId="3" fillId="24" borderId="68" xfId="0" applyNumberFormat="1" applyFont="1" applyFill="1" applyBorder="1" applyAlignment="1">
      <alignment horizontal="center" vertical="center" wrapText="1"/>
    </xf>
    <xf numFmtId="3" fontId="3" fillId="24" borderId="65" xfId="0" applyNumberFormat="1" applyFont="1" applyFill="1" applyBorder="1" applyAlignment="1">
      <alignment horizontal="center" vertical="center" wrapText="1"/>
    </xf>
    <xf numFmtId="3" fontId="3" fillId="24" borderId="50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3" fontId="3" fillId="26" borderId="12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 wrapText="1"/>
    </xf>
    <xf numFmtId="3" fontId="0" fillId="0" borderId="30" xfId="0" applyNumberFormat="1" applyBorder="1" applyAlignment="1">
      <alignment horizontal="center" vertical="center" wrapText="1"/>
    </xf>
    <xf numFmtId="3" fontId="0" fillId="0" borderId="72" xfId="0" applyNumberFormat="1" applyBorder="1" applyAlignment="1">
      <alignment horizontal="center" wrapText="1"/>
    </xf>
    <xf numFmtId="0" fontId="0" fillId="0" borderId="15" xfId="0" applyBorder="1"/>
    <xf numFmtId="0" fontId="4" fillId="0" borderId="3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0" fontId="3" fillId="0" borderId="55" xfId="0" applyNumberFormat="1" applyFont="1" applyBorder="1" applyAlignment="1">
      <alignment horizontal="center" vertical="center" textRotation="90" wrapText="1"/>
    </xf>
    <xf numFmtId="0" fontId="3" fillId="24" borderId="19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Border="1"/>
    <xf numFmtId="3" fontId="0" fillId="0" borderId="41" xfId="0" applyNumberFormat="1" applyBorder="1"/>
    <xf numFmtId="165" fontId="3" fillId="24" borderId="36" xfId="0" applyNumberFormat="1" applyFont="1" applyFill="1" applyBorder="1"/>
    <xf numFmtId="165" fontId="3" fillId="0" borderId="0" xfId="0" applyNumberFormat="1" applyFont="1" applyFill="1" applyBorder="1"/>
    <xf numFmtId="3" fontId="3" fillId="26" borderId="12" xfId="0" applyNumberFormat="1" applyFont="1" applyFill="1" applyBorder="1"/>
    <xf numFmtId="3" fontId="0" fillId="32" borderId="12" xfId="0" applyNumberFormat="1" applyFill="1" applyBorder="1"/>
    <xf numFmtId="3" fontId="0" fillId="31" borderId="12" xfId="0" applyNumberFormat="1" applyFill="1" applyBorder="1"/>
    <xf numFmtId="0" fontId="3" fillId="31" borderId="13" xfId="0" applyNumberFormat="1" applyFont="1" applyFill="1" applyBorder="1" applyAlignment="1">
      <alignment horizontal="center" vertical="center" textRotation="90" wrapText="1"/>
    </xf>
    <xf numFmtId="0" fontId="3" fillId="32" borderId="13" xfId="0" applyNumberFormat="1" applyFont="1" applyFill="1" applyBorder="1" applyAlignment="1">
      <alignment horizontal="center" vertical="center" textRotation="90" wrapText="1"/>
    </xf>
    <xf numFmtId="3" fontId="3" fillId="24" borderId="14" xfId="0" applyNumberFormat="1" applyFont="1" applyFill="1" applyBorder="1" applyAlignment="1">
      <alignment horizontal="center" vertical="center"/>
    </xf>
    <xf numFmtId="3" fontId="8" fillId="24" borderId="12" xfId="0" applyNumberFormat="1" applyFont="1" applyFill="1" applyBorder="1" applyAlignment="1">
      <alignment horizontal="center" vertical="center" wrapText="1"/>
    </xf>
    <xf numFmtId="0" fontId="0" fillId="24" borderId="12" xfId="0" applyFill="1" applyBorder="1" applyAlignment="1">
      <alignment horizontal="center" vertical="top"/>
    </xf>
    <xf numFmtId="3" fontId="0" fillId="24" borderId="12" xfId="0" applyNumberFormat="1" applyFill="1" applyBorder="1" applyAlignment="1">
      <alignment horizontal="center" vertical="top"/>
    </xf>
    <xf numFmtId="0" fontId="0" fillId="0" borderId="0" xfId="0"/>
    <xf numFmtId="0" fontId="31" fillId="0" borderId="33" xfId="36" applyFont="1" applyBorder="1"/>
    <xf numFmtId="0" fontId="32" fillId="0" borderId="33" xfId="36" applyFont="1" applyBorder="1" applyAlignment="1">
      <alignment horizontal="center"/>
    </xf>
    <xf numFmtId="1" fontId="33" fillId="24" borderId="55" xfId="36" applyNumberFormat="1" applyFont="1" applyFill="1" applyBorder="1" applyAlignment="1">
      <alignment horizontal="center"/>
    </xf>
    <xf numFmtId="0" fontId="33" fillId="24" borderId="47" xfId="36" applyFont="1" applyFill="1" applyBorder="1" applyAlignment="1">
      <alignment horizontal="center"/>
    </xf>
    <xf numFmtId="0" fontId="32" fillId="0" borderId="0" xfId="36" applyFont="1" applyFill="1" applyBorder="1" applyAlignment="1">
      <alignment horizontal="center" vertical="center"/>
    </xf>
    <xf numFmtId="0" fontId="6" fillId="24" borderId="13" xfId="36" applyFont="1" applyFill="1" applyBorder="1"/>
    <xf numFmtId="0" fontId="6" fillId="24" borderId="26" xfId="36" applyFont="1" applyFill="1" applyBorder="1"/>
    <xf numFmtId="0" fontId="3" fillId="24" borderId="53" xfId="0" applyFont="1" applyFill="1" applyBorder="1" applyAlignment="1">
      <alignment horizontal="center" vertical="center"/>
    </xf>
    <xf numFmtId="3" fontId="8" fillId="24" borderId="23" xfId="0" applyNumberFormat="1" applyFont="1" applyFill="1" applyBorder="1" applyAlignment="1">
      <alignment horizontal="center" vertical="center" wrapText="1"/>
    </xf>
    <xf numFmtId="3" fontId="3" fillId="24" borderId="53" xfId="0" applyNumberFormat="1" applyFont="1" applyFill="1" applyBorder="1" applyAlignment="1">
      <alignment horizontal="center" vertical="center"/>
    </xf>
    <xf numFmtId="3" fontId="3" fillId="24" borderId="36" xfId="0" applyNumberFormat="1" applyFont="1" applyFill="1" applyBorder="1" applyAlignment="1">
      <alignment horizontal="center" vertical="center" wrapText="1"/>
    </xf>
    <xf numFmtId="3" fontId="3" fillId="24" borderId="61" xfId="0" applyNumberFormat="1" applyFont="1" applyFill="1" applyBorder="1" applyAlignment="1">
      <alignment horizontal="center" vertical="center" wrapText="1"/>
    </xf>
    <xf numFmtId="0" fontId="3" fillId="24" borderId="52" xfId="0" applyFont="1" applyFill="1" applyBorder="1" applyAlignment="1">
      <alignment horizontal="center" vertical="center"/>
    </xf>
    <xf numFmtId="10" fontId="35" fillId="0" borderId="26" xfId="0" applyNumberFormat="1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7" fillId="0" borderId="0" xfId="35" applyFont="1" applyBorder="1" applyAlignment="1">
      <alignment horizontal="center" vertical="center"/>
    </xf>
    <xf numFmtId="1" fontId="0" fillId="0" borderId="51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3" fontId="0" fillId="0" borderId="20" xfId="0" applyNumberFormat="1" applyBorder="1"/>
    <xf numFmtId="3" fontId="0" fillId="0" borderId="22" xfId="0" applyNumberFormat="1" applyBorder="1"/>
    <xf numFmtId="3" fontId="0" fillId="24" borderId="22" xfId="0" applyNumberFormat="1" applyFill="1" applyBorder="1"/>
    <xf numFmtId="3" fontId="0" fillId="27" borderId="22" xfId="0" applyNumberFormat="1" applyFill="1" applyBorder="1"/>
    <xf numFmtId="3" fontId="0" fillId="26" borderId="22" xfId="0" applyNumberFormat="1" applyFill="1" applyBorder="1"/>
    <xf numFmtId="3" fontId="0" fillId="31" borderId="22" xfId="0" applyNumberFormat="1" applyFill="1" applyBorder="1"/>
    <xf numFmtId="3" fontId="3" fillId="24" borderId="23" xfId="0" applyNumberFormat="1" applyFont="1" applyFill="1" applyBorder="1" applyAlignment="1">
      <alignment horizontal="right"/>
    </xf>
    <xf numFmtId="3" fontId="0" fillId="28" borderId="22" xfId="0" applyNumberFormat="1" applyFill="1" applyBorder="1"/>
    <xf numFmtId="3" fontId="0" fillId="32" borderId="22" xfId="0" applyNumberFormat="1" applyFill="1" applyBorder="1"/>
    <xf numFmtId="3" fontId="0" fillId="29" borderId="22" xfId="0" applyNumberFormat="1" applyFill="1" applyBorder="1"/>
    <xf numFmtId="3" fontId="0" fillId="0" borderId="25" xfId="0" applyNumberFormat="1" applyBorder="1" applyAlignment="1">
      <alignment vertical="center" wrapText="1"/>
    </xf>
    <xf numFmtId="9" fontId="0" fillId="24" borderId="26" xfId="0" applyNumberFormat="1" applyFill="1" applyBorder="1" applyAlignment="1">
      <alignment vertical="center"/>
    </xf>
    <xf numFmtId="9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horizontal="right" vertical="center"/>
    </xf>
    <xf numFmtId="3" fontId="8" fillId="24" borderId="12" xfId="0" applyNumberFormat="1" applyFont="1" applyFill="1" applyBorder="1"/>
    <xf numFmtId="3" fontId="0" fillId="0" borderId="22" xfId="0" applyNumberFormat="1" applyFill="1" applyBorder="1"/>
    <xf numFmtId="0" fontId="28" fillId="0" borderId="20" xfId="0" applyFont="1" applyFill="1" applyBorder="1" applyAlignment="1" applyProtection="1">
      <alignment horizontal="center" vertical="center" wrapText="1"/>
    </xf>
    <xf numFmtId="1" fontId="35" fillId="0" borderId="14" xfId="0" applyNumberFormat="1" applyFont="1" applyFill="1" applyBorder="1" applyAlignment="1" applyProtection="1">
      <alignment horizontal="center" vertical="center" textRotation="90" wrapText="1"/>
    </xf>
    <xf numFmtId="1" fontId="5" fillId="0" borderId="25" xfId="0" applyNumberFormat="1" applyFont="1" applyFill="1" applyBorder="1" applyAlignment="1" applyProtection="1">
      <alignment horizontal="left" vertical="center" wrapText="1"/>
    </xf>
    <xf numFmtId="10" fontId="35" fillId="0" borderId="26" xfId="0" applyNumberFormat="1" applyFont="1" applyBorder="1" applyAlignment="1">
      <alignment vertical="center"/>
    </xf>
    <xf numFmtId="0" fontId="33" fillId="0" borderId="0" xfId="36" applyFont="1" applyFill="1" applyBorder="1" applyAlignment="1">
      <alignment horizontal="center" vertical="center"/>
    </xf>
    <xf numFmtId="0" fontId="6" fillId="0" borderId="0" xfId="36" applyFont="1" applyFill="1" applyBorder="1"/>
    <xf numFmtId="0" fontId="33" fillId="0" borderId="0" xfId="36" applyFont="1" applyFill="1" applyBorder="1" applyAlignment="1">
      <alignment horizontal="center"/>
    </xf>
    <xf numFmtId="0" fontId="33" fillId="0" borderId="0" xfId="36" applyFont="1" applyFill="1" applyBorder="1" applyAlignment="1">
      <alignment horizontal="center" vertical="center" wrapText="1"/>
    </xf>
    <xf numFmtId="0" fontId="32" fillId="0" borderId="0" xfId="36" applyFont="1" applyFill="1" applyBorder="1"/>
    <xf numFmtId="1" fontId="0" fillId="0" borderId="42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0" fontId="0" fillId="0" borderId="32" xfId="0" applyBorder="1"/>
    <xf numFmtId="0" fontId="3" fillId="34" borderId="61" xfId="0" applyFont="1" applyFill="1" applyBorder="1" applyAlignment="1">
      <alignment horizontal="center" vertical="center"/>
    </xf>
    <xf numFmtId="0" fontId="3" fillId="34" borderId="37" xfId="0" applyFont="1" applyFill="1" applyBorder="1" applyAlignment="1">
      <alignment horizontal="center" vertical="center"/>
    </xf>
    <xf numFmtId="0" fontId="3" fillId="34" borderId="69" xfId="0" applyFont="1" applyFill="1" applyBorder="1" applyAlignment="1">
      <alignment horizontal="center" vertical="center"/>
    </xf>
    <xf numFmtId="0" fontId="3" fillId="34" borderId="52" xfId="0" applyFont="1" applyFill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1" fontId="32" fillId="0" borderId="0" xfId="36" applyNumberFormat="1" applyFont="1"/>
    <xf numFmtId="3" fontId="3" fillId="34" borderId="12" xfId="0" applyNumberFormat="1" applyFont="1" applyFill="1" applyBorder="1"/>
    <xf numFmtId="10" fontId="8" fillId="0" borderId="0" xfId="35" applyNumberFormat="1"/>
    <xf numFmtId="0" fontId="8" fillId="0" borderId="12" xfId="35" applyBorder="1"/>
    <xf numFmtId="1" fontId="8" fillId="0" borderId="12" xfId="35" applyNumberFormat="1" applyBorder="1"/>
    <xf numFmtId="166" fontId="8" fillId="0" borderId="12" xfId="35" applyNumberFormat="1" applyBorder="1"/>
    <xf numFmtId="0" fontId="8" fillId="0" borderId="22" xfId="35" applyBorder="1"/>
    <xf numFmtId="3" fontId="8" fillId="0" borderId="12" xfId="35" applyNumberFormat="1" applyBorder="1" applyAlignment="1">
      <alignment horizontal="center"/>
    </xf>
    <xf numFmtId="0" fontId="8" fillId="36" borderId="13" xfId="35" applyFill="1" applyBorder="1" applyAlignment="1">
      <alignment horizontal="center" vertical="center" textRotation="90" wrapText="1"/>
    </xf>
    <xf numFmtId="0" fontId="2" fillId="0" borderId="0" xfId="35" applyFont="1"/>
    <xf numFmtId="0" fontId="8" fillId="0" borderId="34" xfId="35" applyBorder="1"/>
    <xf numFmtId="0" fontId="3" fillId="0" borderId="38" xfId="0" applyFont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 vertical="center" wrapText="1"/>
    </xf>
    <xf numFmtId="0" fontId="3" fillId="0" borderId="12" xfId="35" applyFont="1" applyBorder="1" applyAlignment="1">
      <alignment horizontal="center" vertical="center" wrapText="1"/>
    </xf>
    <xf numFmtId="3" fontId="3" fillId="34" borderId="12" xfId="35" applyNumberFormat="1" applyFont="1" applyFill="1" applyBorder="1" applyAlignment="1">
      <alignment vertical="center"/>
    </xf>
    <xf numFmtId="0" fontId="3" fillId="34" borderId="12" xfId="35" applyFont="1" applyFill="1" applyBorder="1" applyAlignment="1">
      <alignment horizontal="center" vertical="center"/>
    </xf>
    <xf numFmtId="3" fontId="2" fillId="0" borderId="12" xfId="0" applyNumberFormat="1" applyFont="1" applyFill="1" applyBorder="1" applyProtection="1"/>
    <xf numFmtId="3" fontId="0" fillId="0" borderId="12" xfId="0" applyNumberFormat="1" applyFill="1" applyBorder="1" applyProtection="1"/>
    <xf numFmtId="3" fontId="3" fillId="24" borderId="12" xfId="0" applyNumberFormat="1" applyFont="1" applyFill="1" applyBorder="1" applyAlignment="1">
      <alignment vertical="center"/>
    </xf>
    <xf numFmtId="3" fontId="3" fillId="24" borderId="1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textRotation="90" wrapText="1"/>
    </xf>
    <xf numFmtId="1" fontId="28" fillId="0" borderId="13" xfId="0" applyNumberFormat="1" applyFont="1" applyFill="1" applyBorder="1" applyAlignment="1" applyProtection="1">
      <alignment horizontal="center" vertical="center" textRotation="90" wrapText="1"/>
    </xf>
    <xf numFmtId="0" fontId="3" fillId="0" borderId="13" xfId="0" applyFont="1" applyFill="1" applyBorder="1" applyAlignment="1" applyProtection="1">
      <alignment horizontal="center" vertical="center" wrapText="1"/>
    </xf>
    <xf numFmtId="1" fontId="5" fillId="0" borderId="14" xfId="0" applyNumberFormat="1" applyFont="1" applyFill="1" applyBorder="1" applyAlignment="1" applyProtection="1">
      <alignment horizontal="center" vertical="center" wrapText="1"/>
    </xf>
    <xf numFmtId="0" fontId="0" fillId="0" borderId="22" xfId="0" applyBorder="1"/>
    <xf numFmtId="0" fontId="3" fillId="0" borderId="22" xfId="0" applyFont="1" applyBorder="1" applyAlignment="1">
      <alignment vertical="center" wrapText="1"/>
    </xf>
    <xf numFmtId="10" fontId="5" fillId="0" borderId="23" xfId="0" applyNumberFormat="1" applyFont="1" applyBorder="1" applyAlignment="1">
      <alignment horizontal="center" vertical="center"/>
    </xf>
    <xf numFmtId="9" fontId="5" fillId="0" borderId="26" xfId="0" applyNumberFormat="1" applyFont="1" applyBorder="1" applyAlignment="1">
      <alignment vertical="center"/>
    </xf>
    <xf numFmtId="3" fontId="30" fillId="26" borderId="12" xfId="0" applyNumberFormat="1" applyFont="1" applyFill="1" applyBorder="1" applyAlignment="1">
      <alignment vertical="center"/>
    </xf>
    <xf numFmtId="1" fontId="28" fillId="24" borderId="13" xfId="0" applyNumberFormat="1" applyFont="1" applyFill="1" applyBorder="1" applyAlignment="1" applyProtection="1">
      <alignment horizontal="center" vertical="center" textRotation="90" wrapText="1"/>
    </xf>
    <xf numFmtId="1" fontId="28" fillId="26" borderId="13" xfId="0" applyNumberFormat="1" applyFont="1" applyFill="1" applyBorder="1" applyAlignment="1" applyProtection="1">
      <alignment horizontal="center" vertical="center" textRotation="90" wrapText="1"/>
    </xf>
    <xf numFmtId="0" fontId="28" fillId="24" borderId="22" xfId="0" applyFont="1" applyFill="1" applyBorder="1" applyAlignment="1">
      <alignment horizontal="center" vertical="center" wrapText="1"/>
    </xf>
    <xf numFmtId="1" fontId="28" fillId="26" borderId="22" xfId="0" applyNumberFormat="1" applyFont="1" applyFill="1" applyBorder="1" applyAlignment="1" applyProtection="1">
      <alignment horizontal="center" vertical="center" wrapText="1"/>
    </xf>
    <xf numFmtId="10" fontId="35" fillId="0" borderId="23" xfId="0" applyNumberFormat="1" applyFont="1" applyBorder="1"/>
    <xf numFmtId="10" fontId="35" fillId="0" borderId="23" xfId="0" applyNumberFormat="1" applyFont="1" applyBorder="1" applyAlignment="1">
      <alignment vertical="center"/>
    </xf>
    <xf numFmtId="9" fontId="5" fillId="0" borderId="23" xfId="0" applyNumberFormat="1" applyFont="1" applyBorder="1" applyAlignment="1">
      <alignment horizontal="center"/>
    </xf>
    <xf numFmtId="10" fontId="5" fillId="0" borderId="23" xfId="0" applyNumberFormat="1" applyFont="1" applyBorder="1"/>
    <xf numFmtId="0" fontId="0" fillId="0" borderId="51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25" borderId="62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top" wrapText="1"/>
    </xf>
    <xf numFmtId="0" fontId="3" fillId="0" borderId="12" xfId="0" applyFont="1" applyFill="1" applyBorder="1" applyAlignment="1" applyProtection="1">
      <alignment horizontal="center" vertical="top" wrapText="1"/>
    </xf>
    <xf numFmtId="17" fontId="0" fillId="0" borderId="12" xfId="0" applyNumberFormat="1" applyBorder="1" applyProtection="1"/>
    <xf numFmtId="1" fontId="0" fillId="0" borderId="12" xfId="0" applyNumberFormat="1" applyBorder="1"/>
    <xf numFmtId="3" fontId="2" fillId="0" borderId="12" xfId="0" applyNumberFormat="1" applyFont="1" applyBorder="1"/>
    <xf numFmtId="17" fontId="2" fillId="0" borderId="12" xfId="0" applyNumberFormat="1" applyFont="1" applyBorder="1" applyProtection="1"/>
    <xf numFmtId="3" fontId="3" fillId="24" borderId="12" xfId="0" applyNumberFormat="1" applyFont="1" applyFill="1" applyBorder="1" applyAlignment="1" applyProtection="1">
      <alignment horizontal="center" vertical="center"/>
    </xf>
    <xf numFmtId="3" fontId="3" fillId="24" borderId="12" xfId="0" applyNumberFormat="1" applyFont="1" applyFill="1" applyBorder="1" applyAlignment="1" applyProtection="1">
      <alignment horizontal="right" vertical="center"/>
    </xf>
    <xf numFmtId="0" fontId="3" fillId="24" borderId="12" xfId="0" applyFont="1" applyFill="1" applyBorder="1" applyAlignment="1" applyProtection="1">
      <alignment horizontal="center" vertical="center"/>
    </xf>
    <xf numFmtId="1" fontId="3" fillId="34" borderId="12" xfId="0" applyNumberFormat="1" applyFont="1" applyFill="1" applyBorder="1" applyAlignment="1">
      <alignment horizontal="center" vertical="center" wrapText="1"/>
    </xf>
    <xf numFmtId="0" fontId="32" fillId="0" borderId="26" xfId="36" applyFont="1" applyBorder="1" applyAlignment="1">
      <alignment horizontal="center" vertical="center"/>
    </xf>
    <xf numFmtId="0" fontId="31" fillId="0" borderId="27" xfId="36" applyFont="1" applyBorder="1" applyAlignment="1">
      <alignment horizontal="center" vertical="center"/>
    </xf>
    <xf numFmtId="0" fontId="32" fillId="0" borderId="0" xfId="36" applyFont="1" applyAlignment="1"/>
    <xf numFmtId="0" fontId="31" fillId="0" borderId="16" xfId="36" applyFont="1" applyBorder="1"/>
    <xf numFmtId="0" fontId="32" fillId="0" borderId="16" xfId="36" applyFont="1" applyBorder="1" applyAlignment="1">
      <alignment horizontal="center"/>
    </xf>
    <xf numFmtId="0" fontId="32" fillId="0" borderId="16" xfId="36" applyFont="1" applyBorder="1" applyAlignment="1">
      <alignment horizontal="center" vertical="center"/>
    </xf>
    <xf numFmtId="0" fontId="31" fillId="0" borderId="17" xfId="36" applyFont="1" applyBorder="1" applyAlignment="1">
      <alignment horizontal="center" vertical="center"/>
    </xf>
    <xf numFmtId="1" fontId="31" fillId="0" borderId="12" xfId="36" applyNumberFormat="1" applyFont="1" applyBorder="1" applyAlignment="1">
      <alignment horizontal="center"/>
    </xf>
    <xf numFmtId="0" fontId="32" fillId="0" borderId="74" xfId="36" applyFont="1" applyBorder="1" applyAlignment="1">
      <alignment horizontal="center" vertical="center"/>
    </xf>
    <xf numFmtId="0" fontId="31" fillId="0" borderId="73" xfId="36" applyFont="1" applyBorder="1" applyAlignment="1">
      <alignment horizontal="center" vertical="center"/>
    </xf>
    <xf numFmtId="0" fontId="31" fillId="0" borderId="13" xfId="36" applyFont="1" applyBorder="1" applyAlignment="1">
      <alignment horizontal="center"/>
    </xf>
    <xf numFmtId="0" fontId="31" fillId="0" borderId="74" xfId="36" applyFont="1" applyFill="1" applyBorder="1" applyAlignment="1">
      <alignment vertical="center"/>
    </xf>
    <xf numFmtId="0" fontId="0" fillId="25" borderId="12" xfId="0" applyFill="1" applyBorder="1" applyAlignment="1" applyProtection="1">
      <alignment horizontal="center"/>
    </xf>
    <xf numFmtId="3" fontId="4" fillId="24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/>
    <xf numFmtId="3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/>
    <xf numFmtId="1" fontId="8" fillId="0" borderId="12" xfId="35" applyNumberFormat="1" applyBorder="1" applyAlignment="1">
      <alignment horizontal="center"/>
    </xf>
    <xf numFmtId="3" fontId="8" fillId="0" borderId="12" xfId="35" applyNumberFormat="1" applyBorder="1"/>
    <xf numFmtId="2" fontId="3" fillId="0" borderId="12" xfId="35" applyNumberFormat="1" applyFont="1" applyBorder="1" applyAlignment="1">
      <alignment horizontal="center"/>
    </xf>
    <xf numFmtId="0" fontId="8" fillId="0" borderId="12" xfId="35" applyBorder="1" applyAlignment="1">
      <alignment horizontal="center"/>
    </xf>
    <xf numFmtId="0" fontId="3" fillId="33" borderId="20" xfId="0" applyFont="1" applyFill="1" applyBorder="1" applyAlignment="1">
      <alignment horizontal="center" vertical="center"/>
    </xf>
    <xf numFmtId="0" fontId="3" fillId="40" borderId="13" xfId="0" applyFont="1" applyFill="1" applyBorder="1" applyAlignment="1">
      <alignment horizontal="center" vertical="center" textRotation="90" wrapText="1"/>
    </xf>
    <xf numFmtId="0" fontId="2" fillId="39" borderId="13" xfId="0" applyFont="1" applyFill="1" applyBorder="1" applyAlignment="1">
      <alignment horizontal="center" vertical="center" textRotation="90" wrapText="1"/>
    </xf>
    <xf numFmtId="0" fontId="3" fillId="39" borderId="13" xfId="0" applyFont="1" applyFill="1" applyBorder="1" applyAlignment="1">
      <alignment horizontal="center" vertical="center" textRotation="90" wrapText="1"/>
    </xf>
    <xf numFmtId="0" fontId="2" fillId="34" borderId="13" xfId="35" applyFont="1" applyFill="1" applyBorder="1" applyAlignment="1">
      <alignment vertical="center" textRotation="90" wrapText="1"/>
    </xf>
    <xf numFmtId="0" fontId="3" fillId="42" borderId="13" xfId="35" applyFont="1" applyFill="1" applyBorder="1" applyAlignment="1">
      <alignment vertical="center" textRotation="90" wrapText="1"/>
    </xf>
    <xf numFmtId="0" fontId="3" fillId="31" borderId="13" xfId="0" applyFont="1" applyFill="1" applyBorder="1" applyAlignment="1">
      <alignment vertical="center" textRotation="90" wrapText="1"/>
    </xf>
    <xf numFmtId="0" fontId="8" fillId="37" borderId="13" xfId="35" applyFill="1" applyBorder="1" applyAlignment="1">
      <alignment horizontal="center" vertical="center" textRotation="90" wrapText="1"/>
    </xf>
    <xf numFmtId="0" fontId="2" fillId="35" borderId="14" xfId="35" applyFont="1" applyFill="1" applyBorder="1" applyAlignment="1">
      <alignment vertical="center" textRotation="90" wrapText="1"/>
    </xf>
    <xf numFmtId="0" fontId="2" fillId="0" borderId="22" xfId="0" applyFont="1" applyFill="1" applyBorder="1"/>
    <xf numFmtId="10" fontId="8" fillId="0" borderId="23" xfId="35" applyNumberFormat="1" applyBorder="1"/>
    <xf numFmtId="0" fontId="3" fillId="0" borderId="22" xfId="35" applyFont="1" applyBorder="1"/>
    <xf numFmtId="0" fontId="2" fillId="0" borderId="22" xfId="35" applyFont="1" applyBorder="1"/>
    <xf numFmtId="0" fontId="8" fillId="0" borderId="0" xfId="35" applyFill="1"/>
    <xf numFmtId="3" fontId="3" fillId="40" borderId="33" xfId="35" applyNumberFormat="1" applyFont="1" applyFill="1" applyBorder="1"/>
    <xf numFmtId="3" fontId="3" fillId="39" borderId="33" xfId="35" applyNumberFormat="1" applyFont="1" applyFill="1" applyBorder="1"/>
    <xf numFmtId="3" fontId="8" fillId="34" borderId="33" xfId="35" applyNumberFormat="1" applyFill="1" applyBorder="1"/>
    <xf numFmtId="2" fontId="3" fillId="38" borderId="33" xfId="35" applyNumberFormat="1" applyFont="1" applyFill="1" applyBorder="1" applyAlignment="1">
      <alignment horizontal="center"/>
    </xf>
    <xf numFmtId="3" fontId="8" fillId="36" borderId="33" xfId="35" applyNumberFormat="1" applyFill="1" applyBorder="1"/>
    <xf numFmtId="3" fontId="8" fillId="37" borderId="33" xfId="35" applyNumberFormat="1" applyFill="1" applyBorder="1"/>
    <xf numFmtId="9" fontId="3" fillId="35" borderId="35" xfId="35" applyNumberFormat="1" applyFont="1" applyFill="1" applyBorder="1"/>
    <xf numFmtId="0" fontId="3" fillId="0" borderId="75" xfId="35" applyFont="1" applyFill="1" applyBorder="1"/>
    <xf numFmtId="3" fontId="3" fillId="0" borderId="43" xfId="35" applyNumberFormat="1" applyFont="1" applyFill="1" applyBorder="1"/>
    <xf numFmtId="3" fontId="8" fillId="0" borderId="43" xfId="35" applyNumberFormat="1" applyFill="1" applyBorder="1"/>
    <xf numFmtId="2" fontId="3" fillId="0" borderId="43" xfId="35" applyNumberFormat="1" applyFont="1" applyFill="1" applyBorder="1" applyAlignment="1">
      <alignment horizontal="center"/>
    </xf>
    <xf numFmtId="9" fontId="3" fillId="0" borderId="66" xfId="35" applyNumberFormat="1" applyFont="1" applyFill="1" applyBorder="1"/>
    <xf numFmtId="0" fontId="2" fillId="0" borderId="22" xfId="35" applyFont="1" applyBorder="1" applyAlignment="1">
      <alignment wrapText="1"/>
    </xf>
    <xf numFmtId="0" fontId="8" fillId="0" borderId="0" xfId="35" applyFont="1" applyAlignment="1">
      <alignment vertical="center"/>
    </xf>
    <xf numFmtId="9" fontId="0" fillId="0" borderId="0" xfId="0" applyNumberFormat="1" applyFill="1" applyBorder="1"/>
    <xf numFmtId="9" fontId="41" fillId="0" borderId="0" xfId="0" applyNumberFormat="1" applyFont="1" applyFill="1" applyBorder="1"/>
    <xf numFmtId="0" fontId="41" fillId="0" borderId="0" xfId="0" applyFont="1" applyFill="1" applyBorder="1"/>
    <xf numFmtId="3" fontId="39" fillId="0" borderId="12" xfId="0" applyNumberFormat="1" applyFont="1" applyBorder="1"/>
    <xf numFmtId="0" fontId="30" fillId="0" borderId="22" xfId="0" applyFont="1" applyBorder="1"/>
    <xf numFmtId="3" fontId="38" fillId="34" borderId="23" xfId="0" applyNumberFormat="1" applyFont="1" applyFill="1" applyBorder="1"/>
    <xf numFmtId="0" fontId="30" fillId="0" borderId="22" xfId="0" applyFont="1" applyFill="1" applyBorder="1"/>
    <xf numFmtId="0" fontId="39" fillId="0" borderId="22" xfId="0" applyFont="1" applyBorder="1"/>
    <xf numFmtId="0" fontId="38" fillId="34" borderId="25" xfId="0" applyFont="1" applyFill="1" applyBorder="1"/>
    <xf numFmtId="3" fontId="38" fillId="34" borderId="26" xfId="0" applyNumberFormat="1" applyFont="1" applyFill="1" applyBorder="1"/>
    <xf numFmtId="3" fontId="38" fillId="34" borderId="27" xfId="0" applyNumberFormat="1" applyFont="1" applyFill="1" applyBorder="1"/>
    <xf numFmtId="3" fontId="3" fillId="24" borderId="12" xfId="0" applyNumberFormat="1" applyFont="1" applyFill="1" applyBorder="1" applyAlignment="1">
      <alignment vertical="center" wrapText="1"/>
    </xf>
    <xf numFmtId="2" fontId="32" fillId="0" borderId="0" xfId="36" applyNumberFormat="1" applyFont="1" applyAlignment="1"/>
    <xf numFmtId="0" fontId="2" fillId="0" borderId="13" xfId="36" applyFont="1" applyBorder="1" applyAlignment="1">
      <alignment vertical="center"/>
    </xf>
    <xf numFmtId="0" fontId="2" fillId="0" borderId="26" xfId="36" applyFont="1" applyBorder="1" applyAlignment="1">
      <alignment vertical="center"/>
    </xf>
    <xf numFmtId="3" fontId="0" fillId="0" borderId="0" xfId="0" applyNumberFormat="1" applyFill="1"/>
    <xf numFmtId="10" fontId="0" fillId="0" borderId="0" xfId="0" applyNumberFormat="1" applyFill="1"/>
    <xf numFmtId="3" fontId="8" fillId="30" borderId="12" xfId="32" applyNumberFormat="1" applyFont="1" applyFill="1" applyBorder="1" applyAlignment="1" applyProtection="1">
      <alignment horizontal="center" vertical="center" wrapText="1"/>
    </xf>
    <xf numFmtId="3" fontId="8" fillId="0" borderId="12" xfId="35" applyNumberForma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35" fillId="0" borderId="12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3" fontId="3" fillId="24" borderId="56" xfId="0" applyNumberFormat="1" applyFont="1" applyFill="1" applyBorder="1" applyAlignment="1" applyProtection="1">
      <alignment horizontal="center" vertical="center"/>
    </xf>
    <xf numFmtId="3" fontId="3" fillId="24" borderId="54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/>
    </xf>
    <xf numFmtId="0" fontId="3" fillId="24" borderId="12" xfId="0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 wrapText="1"/>
    </xf>
    <xf numFmtId="1" fontId="2" fillId="41" borderId="12" xfId="0" applyNumberFormat="1" applyFont="1" applyFill="1" applyBorder="1" applyAlignment="1">
      <alignment horizontal="center" vertical="center"/>
    </xf>
    <xf numFmtId="1" fontId="0" fillId="41" borderId="12" xfId="0" applyNumberForma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0" fontId="3" fillId="24" borderId="56" xfId="0" applyFont="1" applyFill="1" applyBorder="1" applyAlignment="1" applyProtection="1">
      <alignment horizontal="center" vertical="center" wrapText="1"/>
    </xf>
    <xf numFmtId="0" fontId="3" fillId="24" borderId="54" xfId="0" applyFont="1" applyFill="1" applyBorder="1" applyAlignment="1" applyProtection="1">
      <alignment horizontal="center" vertical="center" wrapText="1"/>
    </xf>
    <xf numFmtId="3" fontId="3" fillId="24" borderId="56" xfId="0" applyNumberFormat="1" applyFont="1" applyFill="1" applyBorder="1" applyAlignment="1" applyProtection="1">
      <alignment horizontal="center" vertical="center" wrapText="1"/>
    </xf>
    <xf numFmtId="3" fontId="3" fillId="24" borderId="5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right" vertical="top"/>
    </xf>
    <xf numFmtId="0" fontId="0" fillId="0" borderId="63" xfId="0" applyBorder="1" applyAlignment="1">
      <alignment horizontal="center" wrapText="1"/>
    </xf>
    <xf numFmtId="0" fontId="0" fillId="0" borderId="64" xfId="0" applyBorder="1" applyAlignment="1">
      <alignment horizontal="center" wrapText="1"/>
    </xf>
    <xf numFmtId="3" fontId="3" fillId="0" borderId="70" xfId="0" applyNumberFormat="1" applyFont="1" applyBorder="1" applyAlignment="1">
      <alignment horizontal="center" vertical="top"/>
    </xf>
    <xf numFmtId="3" fontId="3" fillId="0" borderId="71" xfId="0" applyNumberFormat="1" applyFont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4" fillId="33" borderId="12" xfId="0" applyNumberFormat="1" applyFont="1" applyFill="1" applyBorder="1" applyAlignment="1">
      <alignment horizontal="center" vertical="center" wrapText="1"/>
    </xf>
    <xf numFmtId="3" fontId="34" fillId="33" borderId="23" xfId="0" applyNumberFormat="1" applyFont="1" applyFill="1" applyBorder="1" applyAlignment="1">
      <alignment horizontal="center" vertical="center" wrapText="1"/>
    </xf>
    <xf numFmtId="3" fontId="34" fillId="33" borderId="26" xfId="0" applyNumberFormat="1" applyFont="1" applyFill="1" applyBorder="1" applyAlignment="1">
      <alignment horizontal="center" vertical="center" wrapText="1"/>
    </xf>
    <xf numFmtId="3" fontId="34" fillId="33" borderId="27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7" fillId="0" borderId="0" xfId="35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7" fillId="0" borderId="0" xfId="35" applyFont="1" applyBorder="1" applyAlignment="1">
      <alignment horizontal="center" vertical="center"/>
    </xf>
    <xf numFmtId="0" fontId="7" fillId="0" borderId="0" xfId="36" applyFont="1" applyFill="1" applyBorder="1" applyAlignment="1">
      <alignment horizontal="center" vertical="center"/>
    </xf>
    <xf numFmtId="0" fontId="32" fillId="0" borderId="13" xfId="36" applyFont="1" applyBorder="1" applyAlignment="1">
      <alignment horizontal="center" vertical="center"/>
    </xf>
    <xf numFmtId="0" fontId="32" fillId="0" borderId="26" xfId="36" applyFont="1" applyBorder="1" applyAlignment="1">
      <alignment horizontal="center" vertical="center"/>
    </xf>
    <xf numFmtId="0" fontId="2" fillId="0" borderId="15" xfId="36" applyFont="1" applyBorder="1" applyAlignment="1">
      <alignment horizontal="left" vertical="center"/>
    </xf>
    <xf numFmtId="0" fontId="2" fillId="0" borderId="48" xfId="36" applyFont="1" applyBorder="1" applyAlignment="1">
      <alignment horizontal="left" vertical="center"/>
    </xf>
    <xf numFmtId="0" fontId="2" fillId="0" borderId="70" xfId="36" applyFont="1" applyBorder="1" applyAlignment="1">
      <alignment horizontal="left" vertical="center"/>
    </xf>
    <xf numFmtId="0" fontId="2" fillId="0" borderId="46" xfId="36" applyFont="1" applyBorder="1" applyAlignment="1">
      <alignment horizontal="left" vertical="center"/>
    </xf>
    <xf numFmtId="0" fontId="6" fillId="0" borderId="53" xfId="36" applyFont="1" applyBorder="1" applyAlignment="1">
      <alignment horizontal="center" vertical="center"/>
    </xf>
    <xf numFmtId="0" fontId="6" fillId="0" borderId="38" xfId="36" applyFont="1" applyBorder="1" applyAlignment="1">
      <alignment horizontal="center" vertical="center"/>
    </xf>
    <xf numFmtId="0" fontId="6" fillId="0" borderId="59" xfId="36" applyFont="1" applyBorder="1" applyAlignment="1">
      <alignment horizontal="center" vertical="center"/>
    </xf>
    <xf numFmtId="0" fontId="2" fillId="0" borderId="70" xfId="36" applyFont="1" applyFill="1" applyBorder="1" applyAlignment="1">
      <alignment horizontal="left" vertical="center"/>
    </xf>
    <xf numFmtId="0" fontId="2" fillId="0" borderId="46" xfId="36" applyFont="1" applyFill="1" applyBorder="1" applyAlignment="1">
      <alignment horizontal="left" vertical="center"/>
    </xf>
    <xf numFmtId="0" fontId="31" fillId="0" borderId="14" xfId="36" applyFont="1" applyBorder="1" applyAlignment="1">
      <alignment horizontal="center" vertical="center"/>
    </xf>
    <xf numFmtId="0" fontId="31" fillId="0" borderId="27" xfId="36" applyFont="1" applyBorder="1" applyAlignment="1">
      <alignment horizontal="center" vertical="center"/>
    </xf>
    <xf numFmtId="0" fontId="2" fillId="0" borderId="63" xfId="36" applyFont="1" applyBorder="1" applyAlignment="1">
      <alignment horizontal="left" vertical="center"/>
    </xf>
    <xf numFmtId="0" fontId="2" fillId="0" borderId="44" xfId="36" applyFont="1" applyBorder="1" applyAlignment="1">
      <alignment horizontal="left" vertical="center"/>
    </xf>
    <xf numFmtId="0" fontId="32" fillId="0" borderId="33" xfId="36" applyFont="1" applyBorder="1" applyAlignment="1">
      <alignment horizontal="center" vertical="center"/>
    </xf>
    <xf numFmtId="0" fontId="31" fillId="0" borderId="35" xfId="36" applyFont="1" applyBorder="1" applyAlignment="1">
      <alignment horizontal="center" vertical="center"/>
    </xf>
    <xf numFmtId="1" fontId="31" fillId="0" borderId="23" xfId="36" applyNumberFormat="1" applyFont="1" applyBorder="1" applyAlignment="1">
      <alignment horizontal="center" vertical="center"/>
    </xf>
    <xf numFmtId="0" fontId="31" fillId="0" borderId="23" xfId="36" applyFont="1" applyBorder="1" applyAlignment="1">
      <alignment horizontal="center" vertical="center"/>
    </xf>
    <xf numFmtId="0" fontId="2" fillId="0" borderId="12" xfId="36" applyFont="1" applyBorder="1" applyAlignment="1">
      <alignment vertical="center"/>
    </xf>
    <xf numFmtId="1" fontId="32" fillId="0" borderId="12" xfId="36" applyNumberFormat="1" applyFont="1" applyBorder="1" applyAlignment="1">
      <alignment horizontal="center" vertical="center"/>
    </xf>
    <xf numFmtId="0" fontId="32" fillId="0" borderId="12" xfId="36" applyFont="1" applyBorder="1" applyAlignment="1">
      <alignment horizontal="center" vertical="center"/>
    </xf>
    <xf numFmtId="0" fontId="33" fillId="24" borderId="15" xfId="36" applyFont="1" applyFill="1" applyBorder="1" applyAlignment="1">
      <alignment horizontal="center" vertical="center"/>
    </xf>
    <xf numFmtId="0" fontId="33" fillId="24" borderId="40" xfId="36" applyFont="1" applyFill="1" applyBorder="1" applyAlignment="1">
      <alignment horizontal="center" vertical="center"/>
    </xf>
    <xf numFmtId="0" fontId="33" fillId="24" borderId="67" xfId="36" applyFont="1" applyFill="1" applyBorder="1" applyAlignment="1">
      <alignment horizontal="center" vertical="center"/>
    </xf>
    <xf numFmtId="0" fontId="33" fillId="24" borderId="70" xfId="36" applyFont="1" applyFill="1" applyBorder="1" applyAlignment="1">
      <alignment horizontal="center" vertical="center"/>
    </xf>
    <xf numFmtId="0" fontId="33" fillId="24" borderId="45" xfId="36" applyFont="1" applyFill="1" applyBorder="1" applyAlignment="1">
      <alignment horizontal="center" vertical="center"/>
    </xf>
    <xf numFmtId="0" fontId="33" fillId="24" borderId="71" xfId="36" applyFont="1" applyFill="1" applyBorder="1" applyAlignment="1">
      <alignment horizontal="center" vertical="center"/>
    </xf>
    <xf numFmtId="0" fontId="33" fillId="24" borderId="48" xfId="36" applyFont="1" applyFill="1" applyBorder="1" applyAlignment="1">
      <alignment horizontal="center" vertical="center"/>
    </xf>
    <xf numFmtId="0" fontId="33" fillId="24" borderId="46" xfId="36" applyFont="1" applyFill="1" applyBorder="1" applyAlignment="1">
      <alignment horizontal="center" vertical="center"/>
    </xf>
    <xf numFmtId="0" fontId="33" fillId="24" borderId="57" xfId="36" applyFont="1" applyFill="1" applyBorder="1" applyAlignment="1">
      <alignment horizontal="center" vertical="center" wrapText="1"/>
    </xf>
    <xf numFmtId="0" fontId="33" fillId="24" borderId="75" xfId="36" applyFont="1" applyFill="1" applyBorder="1" applyAlignment="1">
      <alignment horizontal="center" vertical="center" wrapText="1"/>
    </xf>
    <xf numFmtId="0" fontId="33" fillId="25" borderId="14" xfId="36" applyFont="1" applyFill="1" applyBorder="1" applyAlignment="1">
      <alignment horizontal="center"/>
    </xf>
    <xf numFmtId="0" fontId="33" fillId="25" borderId="27" xfId="36" applyFont="1" applyFill="1" applyBorder="1" applyAlignment="1">
      <alignment horizontal="center"/>
    </xf>
    <xf numFmtId="0" fontId="33" fillId="24" borderId="19" xfId="36" applyFont="1" applyFill="1" applyBorder="1" applyAlignment="1">
      <alignment horizontal="center" vertical="center" wrapText="1"/>
    </xf>
    <xf numFmtId="0" fontId="33" fillId="24" borderId="24" xfId="36" applyFont="1" applyFill="1" applyBorder="1" applyAlignment="1">
      <alignment horizontal="center" vertical="center" wrapText="1"/>
    </xf>
  </cellXfs>
  <cellStyles count="5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48"/>
    <cellStyle name="Normal 3" xfId="47"/>
    <cellStyle name="Normal 4" xfId="49"/>
    <cellStyle name="Normal 5" xfId="50"/>
    <cellStyle name="Normal_Bilan récap coms 2011 LE VRAI BON" xfId="35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99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259258623289387E-2"/>
                  <c:y val="1.88074961447101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9985184485618325E-2"/>
                  <c:y val="1.25383307631399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317036982979597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9081481036302573E-2"/>
                  <c:y val="-1.462805255699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4533332760960449E-2"/>
                  <c:y val="-8.35888717542671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2.4533332760960449E-2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589629569212492E-2"/>
                  <c:y val="-2.08972179385667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2.9985184485618325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4.9974730163683184E-17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2.7259258623289387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ln>
                <a:noFill/>
                <a:round/>
              </a:ln>
            </c:spPr>
            <c:txPr>
              <a:bodyPr/>
              <a:lstStyle/>
              <a:p>
                <a:pPr>
                  <a:defRPr sz="800" baseline="0">
                    <a:latin typeface="Calibri" panose="020F050202020403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[1]Feuil1!$B$16:$O$16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[1]Feuil1!$B$29:$O$29</c:f>
              <c:numCache>
                <c:formatCode>General</c:formatCode>
                <c:ptCount val="14"/>
                <c:pt idx="0">
                  <c:v>553222</c:v>
                </c:pt>
                <c:pt idx="1">
                  <c:v>144191</c:v>
                </c:pt>
                <c:pt idx="2">
                  <c:v>99341</c:v>
                </c:pt>
                <c:pt idx="3">
                  <c:v>83945</c:v>
                </c:pt>
                <c:pt idx="4">
                  <c:v>51724</c:v>
                </c:pt>
                <c:pt idx="5">
                  <c:v>46058</c:v>
                </c:pt>
                <c:pt idx="6">
                  <c:v>66550</c:v>
                </c:pt>
                <c:pt idx="7">
                  <c:v>53648</c:v>
                </c:pt>
                <c:pt idx="8">
                  <c:v>29408</c:v>
                </c:pt>
                <c:pt idx="9">
                  <c:v>71433</c:v>
                </c:pt>
                <c:pt idx="10">
                  <c:v>11964</c:v>
                </c:pt>
                <c:pt idx="11">
                  <c:v>25017</c:v>
                </c:pt>
                <c:pt idx="12">
                  <c:v>51332</c:v>
                </c:pt>
                <c:pt idx="13">
                  <c:v>9775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8107176678228613E-4"/>
                  <c:y val="2.0626405144882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61111146835813E-2"/>
                  <c:y val="-2.087326852539542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7169921972963831E-2"/>
                  <c:y val="-8.14315512109207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3054959310278895E-2"/>
                  <c:y val="-2.32651478706718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3062987464044792E-2"/>
                  <c:y val="2.6845647041747096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6733379020340042E-2"/>
                  <c:y val="3.16338253743505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2.3012824995454609E-2"/>
                  <c:y val="3.33657571441304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4.2858701276905199E-2"/>
                  <c:y val="9.716574086763581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4.8837545395635493E-2"/>
                  <c:y val="3.56906183623521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6.3434264322643499E-2"/>
                  <c:y val="1.63349773062683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4.5007668890411787E-2"/>
                  <c:y val="-5.96237593136251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2.0147410525726914E-2"/>
                  <c:y val="-6.10995652907626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-1.9087601113410353E-2"/>
                  <c:y val="1.32970938329024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 baseline="0">
                    <a:latin typeface="Calibri" panose="020F050202020403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[2]Feuil1!$B$1:$P$1</c:f>
              <c:strCache>
                <c:ptCount val="15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LF</c:v>
                </c:pt>
                <c:pt idx="12">
                  <c:v>PL</c:v>
                </c:pt>
                <c:pt idx="13">
                  <c:v>SH</c:v>
                </c:pt>
                <c:pt idx="14">
                  <c:v>VH</c:v>
                </c:pt>
              </c:strCache>
            </c:strRef>
          </c:cat>
          <c:val>
            <c:numRef>
              <c:f>[2]Feuil1!$B$14:$P$14</c:f>
              <c:numCache>
                <c:formatCode>General</c:formatCode>
                <c:ptCount val="15"/>
                <c:pt idx="0">
                  <c:v>238839</c:v>
                </c:pt>
                <c:pt idx="1">
                  <c:v>70269</c:v>
                </c:pt>
                <c:pt idx="2">
                  <c:v>659400</c:v>
                </c:pt>
                <c:pt idx="3">
                  <c:v>41233</c:v>
                </c:pt>
                <c:pt idx="4">
                  <c:v>140348</c:v>
                </c:pt>
                <c:pt idx="5">
                  <c:v>146145</c:v>
                </c:pt>
                <c:pt idx="6">
                  <c:v>116625</c:v>
                </c:pt>
                <c:pt idx="7">
                  <c:v>113450</c:v>
                </c:pt>
                <c:pt idx="8">
                  <c:v>51420</c:v>
                </c:pt>
                <c:pt idx="9">
                  <c:v>80654</c:v>
                </c:pt>
                <c:pt idx="10">
                  <c:v>144842</c:v>
                </c:pt>
                <c:pt idx="11">
                  <c:v>28110</c:v>
                </c:pt>
                <c:pt idx="12">
                  <c:v>28185</c:v>
                </c:pt>
                <c:pt idx="13">
                  <c:v>125679</c:v>
                </c:pt>
                <c:pt idx="14">
                  <c:v>225818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605435956398"/>
          <c:y val="0.14181841012422552"/>
          <c:w val="0.54062852468841271"/>
          <c:h val="0.8290788297886853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8293058195311792E-2"/>
                  <c:y val="-0.153314728064055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33931233595800525"/>
                  <c:y val="-0.170000059492584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24799511267988053"/>
                  <c:y val="-2.06033317946917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0942528735632166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7065707303828401"/>
                  <c:y val="-7.11111359968979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5078269526653995"/>
                  <c:y val="-0.203326405363571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3972223901283209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2682849126617793"/>
                  <c:y val="2.79447166910644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0.18139560141189248"/>
                  <c:y val="3.7643057792846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'[3]Abonnés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'[3]Abonnés au 31 cate'!$Q$3:$Q$11</c:f>
              <c:numCache>
                <c:formatCode>General</c:formatCode>
                <c:ptCount val="9"/>
                <c:pt idx="0">
                  <c:v>20450</c:v>
                </c:pt>
                <c:pt idx="1">
                  <c:v>330</c:v>
                </c:pt>
                <c:pt idx="2">
                  <c:v>83</c:v>
                </c:pt>
                <c:pt idx="3">
                  <c:v>317</c:v>
                </c:pt>
                <c:pt idx="4">
                  <c:v>1039</c:v>
                </c:pt>
                <c:pt idx="5">
                  <c:v>246</c:v>
                </c:pt>
                <c:pt idx="6">
                  <c:v>13529</c:v>
                </c:pt>
                <c:pt idx="7">
                  <c:v>3597</c:v>
                </c:pt>
                <c:pt idx="8">
                  <c:v>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1324383013274418E-2"/>
                  <c:y val="-1.5741581790330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9.3895730659566828E-2"/>
                  <c:y val="-9.40374262090958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4488687475216677"/>
                  <c:y val="4.74583680452912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4962961214045817E-2"/>
                  <c:y val="1.6717774350853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'[4]2014'!$A$81:$A$84</c:f>
              <c:strCache>
                <c:ptCount val="4"/>
                <c:pt idx="0">
                  <c:v>Métropole hors Montpellier</c:v>
                </c:pt>
                <c:pt idx="1">
                  <c:v>Montpellier</c:v>
                </c:pt>
                <c:pt idx="2">
                  <c:v>Communes hors Métropole</c:v>
                </c:pt>
                <c:pt idx="3">
                  <c:v>Autres</c:v>
                </c:pt>
              </c:strCache>
            </c:strRef>
          </c:cat>
          <c:val>
            <c:numRef>
              <c:f>'[4]2014'!$Q$81:$Q$84</c:f>
              <c:numCache>
                <c:formatCode>General</c:formatCode>
                <c:ptCount val="4"/>
                <c:pt idx="0">
                  <c:v>12466</c:v>
                </c:pt>
                <c:pt idx="1">
                  <c:v>25371</c:v>
                </c:pt>
                <c:pt idx="2">
                  <c:v>2430</c:v>
                </c:pt>
                <c:pt idx="3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2250922034617697E-2"/>
                  <c:y val="-3.75141231812173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836406782057992E-3"/>
                  <c:y val="-1.04205897725603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8.1672813564117978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2250922034617697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8.1672813564117978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4448542376078655E-3"/>
                  <c:y val="1.25047077270724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1672813564117978E-3"/>
                  <c:y val="1.87570615906086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4448542376078655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1.497334915342163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1.0889708475215731E-2"/>
                  <c:y val="-6.25235386353622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2.8585591929611326E-2"/>
                  <c:y val="-6.25235386353622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4.7642474579068825E-2"/>
                  <c:y val="2.084117954512074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2.5863057628637359E-2"/>
                  <c:y val="-8.336471818048297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4.0836406782058989E-3"/>
                  <c:y val="-1.45888256815845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1.2250922034617747E-2"/>
                  <c:y val="-2.084117954512074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'[5]acq loca 2014'!$G$2:$U$2</c:f>
              <c:strCache>
                <c:ptCount val="15"/>
                <c:pt idx="0">
                  <c:v>EZ</c:v>
                </c:pt>
                <c:pt idx="1">
                  <c:v>FE</c:v>
                </c:pt>
                <c:pt idx="2">
                  <c:v>CR</c:v>
                </c:pt>
                <c:pt idx="3">
                  <c:v>VH</c:v>
                </c:pt>
                <c:pt idx="4">
                  <c:v>JR</c:v>
                </c:pt>
                <c:pt idx="5">
                  <c:v>GL</c:v>
                </c:pt>
                <c:pt idx="6">
                  <c:v>GA</c:v>
                </c:pt>
                <c:pt idx="7">
                  <c:v>SH</c:v>
                </c:pt>
                <c:pt idx="8">
                  <c:v>FG</c:v>
                </c:pt>
                <c:pt idx="9">
                  <c:v>CZ</c:v>
                </c:pt>
                <c:pt idx="10">
                  <c:v>AC</c:v>
                </c:pt>
                <c:pt idx="11">
                  <c:v>LF</c:v>
                </c:pt>
                <c:pt idx="12">
                  <c:v>GS</c:v>
                </c:pt>
                <c:pt idx="13">
                  <c:v>PL</c:v>
                </c:pt>
                <c:pt idx="14">
                  <c:v>JG</c:v>
                </c:pt>
              </c:strCache>
            </c:strRef>
          </c:cat>
          <c:val>
            <c:numRef>
              <c:f>'[5]acq loca 2014'!$G$5:$U$5</c:f>
              <c:numCache>
                <c:formatCode>General</c:formatCode>
                <c:ptCount val="15"/>
                <c:pt idx="0">
                  <c:v>15143</c:v>
                </c:pt>
                <c:pt idx="1">
                  <c:v>2041</c:v>
                </c:pt>
                <c:pt idx="2">
                  <c:v>2097</c:v>
                </c:pt>
                <c:pt idx="3">
                  <c:v>3324</c:v>
                </c:pt>
                <c:pt idx="4">
                  <c:v>3596</c:v>
                </c:pt>
                <c:pt idx="5">
                  <c:v>2261</c:v>
                </c:pt>
                <c:pt idx="6">
                  <c:v>2286</c:v>
                </c:pt>
                <c:pt idx="7">
                  <c:v>2881</c:v>
                </c:pt>
                <c:pt idx="8">
                  <c:v>2805</c:v>
                </c:pt>
                <c:pt idx="9">
                  <c:v>1410</c:v>
                </c:pt>
                <c:pt idx="10">
                  <c:v>3480</c:v>
                </c:pt>
                <c:pt idx="11">
                  <c:v>727</c:v>
                </c:pt>
                <c:pt idx="12">
                  <c:v>1171</c:v>
                </c:pt>
                <c:pt idx="13">
                  <c:v>669</c:v>
                </c:pt>
                <c:pt idx="14">
                  <c:v>2358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866900" y="4410077"/>
    <xdr:ext cx="5181599" cy="2228848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457326" y="4276727"/>
    <xdr:ext cx="5362574" cy="2695573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009775" y="3609976"/>
    <xdr:ext cx="5524500" cy="2857499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819150" y="3581399"/>
    <xdr:ext cx="6619875" cy="2790825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552450" y="2867026"/>
    <xdr:ext cx="7467600" cy="3486150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Entr&#233;es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Pr&#234;ts%20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Abo%20au%2031%20cate%20et%20typ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Abonn&#233;s%20communes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4/Chiffres%20pour%20graphiques/Acquisitions%202014%20par%20localisation%20Exemplaire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PL</v>
          </cell>
        </row>
        <row r="29">
          <cell r="B29">
            <v>553222</v>
          </cell>
          <cell r="C29">
            <v>144191</v>
          </cell>
          <cell r="D29">
            <v>99341</v>
          </cell>
          <cell r="E29">
            <v>83945</v>
          </cell>
          <cell r="F29">
            <v>51724</v>
          </cell>
          <cell r="G29">
            <v>46058</v>
          </cell>
          <cell r="H29">
            <v>66550</v>
          </cell>
          <cell r="I29">
            <v>53648</v>
          </cell>
          <cell r="J29">
            <v>29408</v>
          </cell>
          <cell r="K29">
            <v>71433</v>
          </cell>
          <cell r="L29">
            <v>11964</v>
          </cell>
          <cell r="M29">
            <v>25017</v>
          </cell>
          <cell r="N29">
            <v>51332</v>
          </cell>
          <cell r="O29">
            <v>9775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Feuil1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CZ</v>
          </cell>
          <cell r="D1" t="str">
            <v>EZ</v>
          </cell>
          <cell r="E1" t="str">
            <v>CR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LF</v>
          </cell>
          <cell r="N1" t="str">
            <v>PL</v>
          </cell>
          <cell r="O1" t="str">
            <v>SH</v>
          </cell>
          <cell r="P1" t="str">
            <v>VH</v>
          </cell>
        </row>
        <row r="14">
          <cell r="B14">
            <v>238839</v>
          </cell>
          <cell r="C14">
            <v>70269</v>
          </cell>
          <cell r="D14">
            <v>659400</v>
          </cell>
          <cell r="E14">
            <v>41233</v>
          </cell>
          <cell r="F14">
            <v>140348</v>
          </cell>
          <cell r="G14">
            <v>146145</v>
          </cell>
          <cell r="H14">
            <v>116625</v>
          </cell>
          <cell r="I14">
            <v>113450</v>
          </cell>
          <cell r="J14">
            <v>51420</v>
          </cell>
          <cell r="K14">
            <v>80654</v>
          </cell>
          <cell r="L14">
            <v>144842</v>
          </cell>
          <cell r="M14">
            <v>28110</v>
          </cell>
          <cell r="N14">
            <v>28185</v>
          </cell>
          <cell r="O14">
            <v>125679</v>
          </cell>
          <cell r="P14">
            <v>225818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4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Q3">
            <v>20450</v>
          </cell>
        </row>
        <row r="4">
          <cell r="A4" t="str">
            <v>Ass. maternelles</v>
          </cell>
          <cell r="Q4">
            <v>330</v>
          </cell>
        </row>
        <row r="5">
          <cell r="A5" t="str">
            <v>BCD</v>
          </cell>
          <cell r="Q5">
            <v>83</v>
          </cell>
        </row>
        <row r="6">
          <cell r="A6" t="str">
            <v>Chercheurs</v>
          </cell>
          <cell r="Q6">
            <v>317</v>
          </cell>
        </row>
        <row r="7">
          <cell r="A7" t="str">
            <v>Classes crèches</v>
          </cell>
          <cell r="Q7">
            <v>1039</v>
          </cell>
        </row>
        <row r="8">
          <cell r="A8" t="str">
            <v>Collectivités</v>
          </cell>
          <cell r="Q8">
            <v>246</v>
          </cell>
        </row>
        <row r="9">
          <cell r="A9" t="str">
            <v>Enfants</v>
          </cell>
          <cell r="Q9">
            <v>13529</v>
          </cell>
        </row>
        <row r="10">
          <cell r="A10" t="str">
            <v>Jeunes</v>
          </cell>
          <cell r="Q10">
            <v>3597</v>
          </cell>
        </row>
        <row r="11">
          <cell r="A11" t="str">
            <v>Personnel</v>
          </cell>
          <cell r="Q11">
            <v>325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t"/>
      <sheetName val="Regroupement"/>
      <sheetName val="Graph1"/>
      <sheetName val="2014"/>
      <sheetName val="Graph2"/>
      <sheetName val="2015"/>
      <sheetName val="Détail"/>
    </sheetNames>
    <sheetDataSet>
      <sheetData sheetId="0" refreshError="1"/>
      <sheetData sheetId="1" refreshError="1"/>
      <sheetData sheetId="2" refreshError="1"/>
      <sheetData sheetId="3">
        <row r="81">
          <cell r="A81" t="str">
            <v>Métropole hors Montpellier</v>
          </cell>
          <cell r="Q81">
            <v>12466</v>
          </cell>
        </row>
        <row r="82">
          <cell r="A82" t="str">
            <v>Montpellier</v>
          </cell>
          <cell r="Q82">
            <v>25371</v>
          </cell>
        </row>
        <row r="83">
          <cell r="A83" t="str">
            <v>Communes hors Métropole</v>
          </cell>
          <cell r="Q83">
            <v>2430</v>
          </cell>
        </row>
        <row r="84">
          <cell r="A84" t="str">
            <v>Autres</v>
          </cell>
          <cell r="Q84">
            <v>104</v>
          </cell>
        </row>
      </sheetData>
      <sheetData sheetId="4" refreshError="1"/>
      <sheetData sheetId="5">
        <row r="81">
          <cell r="A81" t="str">
            <v>Métropole hors Montpellier</v>
          </cell>
        </row>
      </sheetData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acq loca 2014"/>
      <sheetName val="Feuil2"/>
      <sheetName val="Feuil3"/>
    </sheetNames>
    <sheetDataSet>
      <sheetData sheetId="0" refreshError="1"/>
      <sheetData sheetId="1">
        <row r="2">
          <cell r="G2" t="str">
            <v>EZ</v>
          </cell>
          <cell r="H2" t="str">
            <v>FE</v>
          </cell>
          <cell r="I2" t="str">
            <v>CR</v>
          </cell>
          <cell r="J2" t="str">
            <v>VH</v>
          </cell>
          <cell r="K2" t="str">
            <v>JR</v>
          </cell>
          <cell r="L2" t="str">
            <v>GL</v>
          </cell>
          <cell r="M2" t="str">
            <v>GA</v>
          </cell>
          <cell r="N2" t="str">
            <v>SH</v>
          </cell>
          <cell r="O2" t="str">
            <v>FG</v>
          </cell>
          <cell r="P2" t="str">
            <v>CZ</v>
          </cell>
          <cell r="Q2" t="str">
            <v>AC</v>
          </cell>
          <cell r="R2" t="str">
            <v>LF</v>
          </cell>
          <cell r="S2" t="str">
            <v>GS</v>
          </cell>
          <cell r="T2" t="str">
            <v>PL</v>
          </cell>
          <cell r="U2" t="str">
            <v>JG</v>
          </cell>
        </row>
        <row r="5">
          <cell r="G5">
            <v>15143</v>
          </cell>
          <cell r="H5">
            <v>2041</v>
          </cell>
          <cell r="I5">
            <v>2097</v>
          </cell>
          <cell r="J5">
            <v>3324</v>
          </cell>
          <cell r="K5">
            <v>3596</v>
          </cell>
          <cell r="L5">
            <v>2261</v>
          </cell>
          <cell r="M5">
            <v>2286</v>
          </cell>
          <cell r="N5">
            <v>2881</v>
          </cell>
          <cell r="O5">
            <v>2805</v>
          </cell>
          <cell r="P5">
            <v>1410</v>
          </cell>
          <cell r="Q5">
            <v>3480</v>
          </cell>
          <cell r="R5">
            <v>727</v>
          </cell>
          <cell r="S5">
            <v>1171</v>
          </cell>
          <cell r="T5">
            <v>669</v>
          </cell>
          <cell r="U5">
            <v>2358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R36"/>
  <sheetViews>
    <sheetView tabSelected="1" zoomScaleNormal="100" workbookViewId="0">
      <selection activeCell="O3" sqref="O3"/>
    </sheetView>
  </sheetViews>
  <sheetFormatPr baseColWidth="10" defaultRowHeight="12.75"/>
  <cols>
    <col min="1" max="1" width="9.7109375" customWidth="1"/>
    <col min="2" max="15" width="7.42578125" customWidth="1"/>
    <col min="16" max="16" width="9.140625" customWidth="1"/>
    <col min="17" max="17" width="9" customWidth="1"/>
    <col min="18" max="18" width="9.5703125" customWidth="1"/>
  </cols>
  <sheetData>
    <row r="1" spans="1:18" ht="15.75">
      <c r="A1" s="361" t="s">
        <v>232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</row>
    <row r="2" spans="1:18" ht="5.25" customHeight="1" thickBot="1"/>
    <row r="3" spans="1:18" s="4" customFormat="1" ht="66.75" customHeight="1">
      <c r="A3" s="247">
        <v>2014</v>
      </c>
      <c r="B3" s="248" t="s">
        <v>295</v>
      </c>
      <c r="C3" s="248" t="s">
        <v>37</v>
      </c>
      <c r="D3" s="248" t="s">
        <v>14</v>
      </c>
      <c r="E3" s="249" t="s">
        <v>296</v>
      </c>
      <c r="F3" s="248" t="s">
        <v>297</v>
      </c>
      <c r="G3" s="248" t="s">
        <v>16</v>
      </c>
      <c r="H3" s="248" t="s">
        <v>40</v>
      </c>
      <c r="I3" s="249" t="s">
        <v>17</v>
      </c>
      <c r="J3" s="249" t="s">
        <v>18</v>
      </c>
      <c r="K3" s="249" t="s">
        <v>19</v>
      </c>
      <c r="L3" s="249" t="s">
        <v>42</v>
      </c>
      <c r="M3" s="249" t="s">
        <v>183</v>
      </c>
      <c r="N3" s="249" t="s">
        <v>146</v>
      </c>
      <c r="O3" s="249" t="s">
        <v>45</v>
      </c>
      <c r="P3" s="250" t="s">
        <v>233</v>
      </c>
      <c r="Q3" s="250" t="s">
        <v>215</v>
      </c>
      <c r="R3" s="251" t="s">
        <v>234</v>
      </c>
    </row>
    <row r="4" spans="1:18" ht="15" customHeight="1">
      <c r="A4" s="252" t="s">
        <v>1</v>
      </c>
      <c r="B4" s="243">
        <v>61816</v>
      </c>
      <c r="C4" s="244">
        <v>15421</v>
      </c>
      <c r="D4" s="244">
        <v>9759</v>
      </c>
      <c r="E4" s="244">
        <v>8694</v>
      </c>
      <c r="F4" s="244">
        <v>4760</v>
      </c>
      <c r="G4" s="244">
        <v>3753</v>
      </c>
      <c r="H4" s="244">
        <v>6696</v>
      </c>
      <c r="I4" s="244">
        <v>6300</v>
      </c>
      <c r="J4" s="244">
        <v>2465</v>
      </c>
      <c r="K4" s="244">
        <v>6889</v>
      </c>
      <c r="L4" s="244">
        <v>1198</v>
      </c>
      <c r="M4" s="244">
        <v>2505</v>
      </c>
      <c r="N4" s="244">
        <v>5206</v>
      </c>
      <c r="O4" s="244">
        <v>1070</v>
      </c>
      <c r="P4" s="9">
        <f>SUM(B4:O4)</f>
        <v>136532</v>
      </c>
      <c r="Q4" s="77">
        <v>134100.5</v>
      </c>
      <c r="R4" s="263">
        <f t="shared" ref="R4:R15" si="0">+(P4-Q4)/Q4</f>
        <v>1.8131923445475595E-2</v>
      </c>
    </row>
    <row r="5" spans="1:18" ht="15" customHeight="1">
      <c r="A5" s="252" t="s">
        <v>2</v>
      </c>
      <c r="B5" s="244">
        <v>51821</v>
      </c>
      <c r="C5" s="244">
        <v>14062</v>
      </c>
      <c r="D5" s="244">
        <v>9418</v>
      </c>
      <c r="E5" s="244">
        <v>7872</v>
      </c>
      <c r="F5" s="244">
        <v>4869</v>
      </c>
      <c r="G5" s="244">
        <v>4176</v>
      </c>
      <c r="H5" s="244">
        <v>5979</v>
      </c>
      <c r="I5" s="244">
        <v>5651</v>
      </c>
      <c r="J5" s="244">
        <v>2152</v>
      </c>
      <c r="K5" s="244">
        <v>6670</v>
      </c>
      <c r="L5" s="244">
        <v>1115</v>
      </c>
      <c r="M5" s="244">
        <v>2432</v>
      </c>
      <c r="N5" s="244">
        <v>5239</v>
      </c>
      <c r="O5" s="244">
        <v>1086</v>
      </c>
      <c r="P5" s="9">
        <f t="shared" ref="P5:P15" si="1">SUM(B5:O5)</f>
        <v>122542</v>
      </c>
      <c r="Q5" s="77">
        <v>121276.5</v>
      </c>
      <c r="R5" s="263">
        <f t="shared" si="0"/>
        <v>1.0434832799429403E-2</v>
      </c>
    </row>
    <row r="6" spans="1:18" ht="15" customHeight="1">
      <c r="A6" s="252" t="s">
        <v>3</v>
      </c>
      <c r="B6" s="244">
        <v>56069</v>
      </c>
      <c r="C6" s="244">
        <v>14447</v>
      </c>
      <c r="D6" s="244">
        <v>9637</v>
      </c>
      <c r="E6" s="244">
        <v>8467</v>
      </c>
      <c r="F6" s="244">
        <v>4841</v>
      </c>
      <c r="G6" s="244">
        <v>4117</v>
      </c>
      <c r="H6" s="244">
        <v>6025</v>
      </c>
      <c r="I6" s="244">
        <v>4891</v>
      </c>
      <c r="J6" s="244">
        <v>2791</v>
      </c>
      <c r="K6" s="244">
        <v>6815</v>
      </c>
      <c r="L6" s="244">
        <v>1235</v>
      </c>
      <c r="M6" s="244">
        <v>2358</v>
      </c>
      <c r="N6" s="244">
        <v>4877</v>
      </c>
      <c r="O6" s="244">
        <v>857</v>
      </c>
      <c r="P6" s="9">
        <f t="shared" si="1"/>
        <v>127427</v>
      </c>
      <c r="Q6" s="77">
        <v>125506</v>
      </c>
      <c r="R6" s="263">
        <f t="shared" si="0"/>
        <v>1.5306041145443245E-2</v>
      </c>
    </row>
    <row r="7" spans="1:18" ht="15" customHeight="1">
      <c r="A7" s="252" t="s">
        <v>4</v>
      </c>
      <c r="B7" s="244">
        <v>54388</v>
      </c>
      <c r="C7" s="244">
        <v>13679</v>
      </c>
      <c r="D7" s="244">
        <v>9743</v>
      </c>
      <c r="E7" s="244">
        <v>7709</v>
      </c>
      <c r="F7" s="244">
        <v>5433</v>
      </c>
      <c r="G7" s="244">
        <v>4284</v>
      </c>
      <c r="H7" s="244">
        <v>5896</v>
      </c>
      <c r="I7" s="244">
        <v>4841</v>
      </c>
      <c r="J7" s="244">
        <v>3051</v>
      </c>
      <c r="K7" s="244">
        <v>6704</v>
      </c>
      <c r="L7" s="244">
        <v>985</v>
      </c>
      <c r="M7" s="244">
        <v>2419</v>
      </c>
      <c r="N7" s="244">
        <v>4741</v>
      </c>
      <c r="O7" s="244">
        <v>968</v>
      </c>
      <c r="P7" s="9">
        <f t="shared" si="1"/>
        <v>124841</v>
      </c>
      <c r="Q7" s="77">
        <v>120537</v>
      </c>
      <c r="R7" s="263">
        <f t="shared" si="0"/>
        <v>3.5706878385889811E-2</v>
      </c>
    </row>
    <row r="8" spans="1:18" ht="15" customHeight="1">
      <c r="A8" s="252" t="s">
        <v>5</v>
      </c>
      <c r="B8" s="244">
        <v>42587</v>
      </c>
      <c r="C8" s="244">
        <v>11534</v>
      </c>
      <c r="D8" s="244">
        <v>8973</v>
      </c>
      <c r="E8" s="244">
        <v>6713</v>
      </c>
      <c r="F8" s="244">
        <v>4448</v>
      </c>
      <c r="G8" s="244">
        <v>3640</v>
      </c>
      <c r="H8" s="244">
        <v>5450</v>
      </c>
      <c r="I8" s="244">
        <v>4401</v>
      </c>
      <c r="J8" s="244">
        <v>2598</v>
      </c>
      <c r="K8" s="244">
        <v>5872</v>
      </c>
      <c r="L8" s="244">
        <v>967</v>
      </c>
      <c r="M8" s="244">
        <v>2212</v>
      </c>
      <c r="N8" s="244">
        <v>4314</v>
      </c>
      <c r="O8" s="244">
        <v>854</v>
      </c>
      <c r="P8" s="9">
        <f t="shared" si="1"/>
        <v>104563</v>
      </c>
      <c r="Q8" s="77">
        <v>100678.5</v>
      </c>
      <c r="R8" s="263">
        <f t="shared" si="0"/>
        <v>3.8583212900470308E-2</v>
      </c>
    </row>
    <row r="9" spans="1:18" ht="15" customHeight="1">
      <c r="A9" s="252" t="s">
        <v>6</v>
      </c>
      <c r="B9" s="244">
        <v>36265</v>
      </c>
      <c r="C9" s="244">
        <v>9482</v>
      </c>
      <c r="D9" s="244">
        <v>7155</v>
      </c>
      <c r="E9" s="244">
        <v>5519</v>
      </c>
      <c r="F9" s="244">
        <v>3815</v>
      </c>
      <c r="G9" s="244">
        <v>3549</v>
      </c>
      <c r="H9" s="244">
        <v>4751</v>
      </c>
      <c r="I9" s="244">
        <v>3652</v>
      </c>
      <c r="J9" s="244">
        <v>2028</v>
      </c>
      <c r="K9" s="244">
        <v>5570</v>
      </c>
      <c r="L9" s="244">
        <v>981</v>
      </c>
      <c r="M9" s="244">
        <v>2052</v>
      </c>
      <c r="N9" s="244">
        <v>4271</v>
      </c>
      <c r="O9" s="244">
        <v>845</v>
      </c>
      <c r="P9" s="9">
        <f t="shared" si="1"/>
        <v>89935</v>
      </c>
      <c r="Q9" s="77">
        <v>105006.5</v>
      </c>
      <c r="R9" s="263">
        <f t="shared" si="0"/>
        <v>-0.14352921009651784</v>
      </c>
    </row>
    <row r="10" spans="1:18" ht="15" customHeight="1">
      <c r="A10" s="252" t="s">
        <v>7</v>
      </c>
      <c r="B10" s="244">
        <v>32534</v>
      </c>
      <c r="C10" s="244">
        <v>10297</v>
      </c>
      <c r="D10" s="244">
        <v>7414</v>
      </c>
      <c r="E10" s="244">
        <v>6506</v>
      </c>
      <c r="F10" s="244">
        <v>2104</v>
      </c>
      <c r="G10" s="244">
        <v>3715</v>
      </c>
      <c r="H10" s="244">
        <v>5092</v>
      </c>
      <c r="I10" s="244">
        <v>3242</v>
      </c>
      <c r="J10" s="244">
        <v>2331</v>
      </c>
      <c r="K10" s="244">
        <v>5810</v>
      </c>
      <c r="L10" s="244">
        <v>926</v>
      </c>
      <c r="M10" s="244">
        <v>1907</v>
      </c>
      <c r="N10" s="244">
        <v>2241</v>
      </c>
      <c r="O10" s="244">
        <v>601</v>
      </c>
      <c r="P10" s="9">
        <f t="shared" si="1"/>
        <v>84720</v>
      </c>
      <c r="Q10" s="77">
        <v>72862</v>
      </c>
      <c r="R10" s="263">
        <f t="shared" si="0"/>
        <v>0.16274601301089731</v>
      </c>
    </row>
    <row r="11" spans="1:18" ht="15" customHeight="1">
      <c r="A11" s="252" t="s">
        <v>8</v>
      </c>
      <c r="B11" s="244">
        <v>18026</v>
      </c>
      <c r="C11" s="244">
        <v>4333</v>
      </c>
      <c r="D11" s="244">
        <v>2698</v>
      </c>
      <c r="E11" s="244">
        <v>2008</v>
      </c>
      <c r="F11" s="244">
        <v>4120</v>
      </c>
      <c r="G11" s="244">
        <v>1108</v>
      </c>
      <c r="H11" s="244">
        <v>454</v>
      </c>
      <c r="I11" s="244">
        <v>1213</v>
      </c>
      <c r="J11" s="244">
        <v>712</v>
      </c>
      <c r="K11" s="244">
        <v>2081</v>
      </c>
      <c r="L11" s="244">
        <v>325</v>
      </c>
      <c r="M11" s="244">
        <v>585</v>
      </c>
      <c r="N11" s="244">
        <v>3453</v>
      </c>
      <c r="O11" s="244">
        <v>267</v>
      </c>
      <c r="P11" s="9">
        <f t="shared" si="1"/>
        <v>41383</v>
      </c>
      <c r="Q11" s="77">
        <v>43493</v>
      </c>
      <c r="R11" s="263">
        <f t="shared" si="0"/>
        <v>-4.8513553905226131E-2</v>
      </c>
    </row>
    <row r="12" spans="1:18" ht="15" customHeight="1">
      <c r="A12" s="252" t="s">
        <v>9</v>
      </c>
      <c r="B12" s="244">
        <v>41396</v>
      </c>
      <c r="C12" s="244">
        <v>10289</v>
      </c>
      <c r="D12" s="244">
        <v>8028</v>
      </c>
      <c r="E12" s="244">
        <v>6446</v>
      </c>
      <c r="F12" s="244">
        <v>3707</v>
      </c>
      <c r="G12" s="244">
        <v>3486</v>
      </c>
      <c r="H12" s="244">
        <v>6467</v>
      </c>
      <c r="I12" s="244">
        <v>4022</v>
      </c>
      <c r="J12" s="244">
        <v>2606</v>
      </c>
      <c r="K12" s="244">
        <v>5809</v>
      </c>
      <c r="L12" s="244">
        <v>1275</v>
      </c>
      <c r="M12" s="244">
        <v>2119</v>
      </c>
      <c r="N12" s="244">
        <v>4116</v>
      </c>
      <c r="O12" s="244">
        <v>732</v>
      </c>
      <c r="P12" s="9">
        <f t="shared" si="1"/>
        <v>100498</v>
      </c>
      <c r="Q12" s="77">
        <v>95784</v>
      </c>
      <c r="R12" s="263">
        <f t="shared" si="0"/>
        <v>4.9214900192098891E-2</v>
      </c>
    </row>
    <row r="13" spans="1:18" ht="15" customHeight="1">
      <c r="A13" s="252" t="s">
        <v>10</v>
      </c>
      <c r="B13" s="244">
        <v>57262</v>
      </c>
      <c r="C13" s="244">
        <v>14118</v>
      </c>
      <c r="D13" s="244">
        <v>10363</v>
      </c>
      <c r="E13" s="244">
        <v>9867</v>
      </c>
      <c r="F13" s="244">
        <v>5340</v>
      </c>
      <c r="G13" s="244">
        <v>4805</v>
      </c>
      <c r="H13" s="244">
        <v>7953</v>
      </c>
      <c r="I13" s="244">
        <v>5792</v>
      </c>
      <c r="J13" s="244">
        <v>3203</v>
      </c>
      <c r="K13" s="244">
        <v>7782</v>
      </c>
      <c r="L13" s="244">
        <v>1294</v>
      </c>
      <c r="M13" s="244">
        <v>2532</v>
      </c>
      <c r="N13" s="244">
        <v>5104</v>
      </c>
      <c r="O13" s="244">
        <v>874</v>
      </c>
      <c r="P13" s="9">
        <f t="shared" si="1"/>
        <v>136289</v>
      </c>
      <c r="Q13" s="77">
        <v>141270</v>
      </c>
      <c r="R13" s="263">
        <f t="shared" si="0"/>
        <v>-3.5258724428399515E-2</v>
      </c>
    </row>
    <row r="14" spans="1:18" ht="15" customHeight="1">
      <c r="A14" s="252" t="s">
        <v>11</v>
      </c>
      <c r="B14" s="244">
        <v>53880</v>
      </c>
      <c r="C14" s="244">
        <v>13690</v>
      </c>
      <c r="D14" s="244">
        <v>9311</v>
      </c>
      <c r="E14" s="244">
        <v>8020</v>
      </c>
      <c r="F14" s="244">
        <v>4529</v>
      </c>
      <c r="G14" s="244">
        <v>5771</v>
      </c>
      <c r="H14" s="244">
        <v>6625</v>
      </c>
      <c r="I14" s="244">
        <v>5215</v>
      </c>
      <c r="J14" s="244">
        <v>3175</v>
      </c>
      <c r="K14" s="244">
        <v>6612</v>
      </c>
      <c r="L14" s="244">
        <v>905</v>
      </c>
      <c r="M14" s="244">
        <v>2175</v>
      </c>
      <c r="N14" s="244">
        <v>4355</v>
      </c>
      <c r="O14" s="244">
        <v>904</v>
      </c>
      <c r="P14" s="9">
        <f t="shared" si="1"/>
        <v>125167</v>
      </c>
      <c r="Q14" s="77">
        <v>131245</v>
      </c>
      <c r="R14" s="263">
        <f t="shared" si="0"/>
        <v>-4.6310335631833593E-2</v>
      </c>
    </row>
    <row r="15" spans="1:18" ht="15" customHeight="1">
      <c r="A15" s="252" t="s">
        <v>12</v>
      </c>
      <c r="B15" s="244">
        <v>47178</v>
      </c>
      <c r="C15" s="244">
        <v>12839</v>
      </c>
      <c r="D15" s="244">
        <v>6842</v>
      </c>
      <c r="E15" s="244">
        <v>6124</v>
      </c>
      <c r="F15" s="244">
        <v>3758</v>
      </c>
      <c r="G15" s="244">
        <v>3654</v>
      </c>
      <c r="H15" s="244">
        <v>5162</v>
      </c>
      <c r="I15" s="244">
        <v>4428</v>
      </c>
      <c r="J15" s="244">
        <v>2296</v>
      </c>
      <c r="K15" s="244">
        <v>4819</v>
      </c>
      <c r="L15" s="244">
        <v>758</v>
      </c>
      <c r="M15" s="244">
        <v>1721</v>
      </c>
      <c r="N15" s="244">
        <v>3415</v>
      </c>
      <c r="O15" s="244">
        <v>717</v>
      </c>
      <c r="P15" s="9">
        <f t="shared" si="1"/>
        <v>103711</v>
      </c>
      <c r="Q15" s="77">
        <v>100961</v>
      </c>
      <c r="R15" s="263">
        <f t="shared" si="0"/>
        <v>2.7238240508711285E-2</v>
      </c>
    </row>
    <row r="16" spans="1:18" ht="25.5">
      <c r="A16" s="253" t="s">
        <v>235</v>
      </c>
      <c r="B16" s="245">
        <v>553222</v>
      </c>
      <c r="C16" s="245">
        <v>144191</v>
      </c>
      <c r="D16" s="245">
        <v>99341</v>
      </c>
      <c r="E16" s="245">
        <v>83945</v>
      </c>
      <c r="F16" s="245">
        <v>51724</v>
      </c>
      <c r="G16" s="245">
        <v>46058</v>
      </c>
      <c r="H16" s="245">
        <v>66550</v>
      </c>
      <c r="I16" s="245">
        <v>53648</v>
      </c>
      <c r="J16" s="245">
        <v>29408</v>
      </c>
      <c r="K16" s="245">
        <v>71433</v>
      </c>
      <c r="L16" s="245">
        <v>11964</v>
      </c>
      <c r="M16" s="245">
        <v>25017</v>
      </c>
      <c r="N16" s="245">
        <v>51332</v>
      </c>
      <c r="O16" s="245">
        <v>9775</v>
      </c>
      <c r="P16" s="246">
        <v>1297608</v>
      </c>
      <c r="Q16" s="140">
        <v>1292720</v>
      </c>
      <c r="R16" s="254">
        <f>+(P16-Q16)/Q16</f>
        <v>3.7811745776347547E-3</v>
      </c>
    </row>
    <row r="17" spans="1:18" ht="25.5">
      <c r="A17" s="253" t="s">
        <v>216</v>
      </c>
      <c r="B17" s="140">
        <v>587286</v>
      </c>
      <c r="C17" s="140">
        <v>152211</v>
      </c>
      <c r="D17" s="140">
        <v>95970</v>
      </c>
      <c r="E17" s="140">
        <v>83835</v>
      </c>
      <c r="F17" s="140">
        <v>37242</v>
      </c>
      <c r="G17" s="140">
        <v>39081</v>
      </c>
      <c r="H17" s="140">
        <v>59056</v>
      </c>
      <c r="I17" s="140">
        <v>51284</v>
      </c>
      <c r="J17" s="140">
        <v>21139</v>
      </c>
      <c r="K17" s="140">
        <v>69225</v>
      </c>
      <c r="L17" s="140">
        <v>10821</v>
      </c>
      <c r="M17" s="140">
        <v>20585</v>
      </c>
      <c r="N17" s="140">
        <v>55080</v>
      </c>
      <c r="O17" s="140">
        <v>9905</v>
      </c>
      <c r="P17" s="140">
        <v>1292720</v>
      </c>
      <c r="Q17" s="356"/>
      <c r="R17" s="357"/>
    </row>
    <row r="18" spans="1:18" ht="26.25" thickBot="1">
      <c r="A18" s="210" t="s">
        <v>234</v>
      </c>
      <c r="B18" s="255">
        <f>+(B16-B17)/B17</f>
        <v>-5.8002404280027106E-2</v>
      </c>
      <c r="C18" s="255">
        <f t="shared" ref="C18:L18" si="2">+(C16-C17)/C17</f>
        <v>-5.269001583328406E-2</v>
      </c>
      <c r="D18" s="255">
        <f t="shared" si="2"/>
        <v>3.5125560070855474E-2</v>
      </c>
      <c r="E18" s="255">
        <f t="shared" si="2"/>
        <v>1.3121011510705554E-3</v>
      </c>
      <c r="F18" s="255">
        <f t="shared" si="2"/>
        <v>0.38886203748456044</v>
      </c>
      <c r="G18" s="255">
        <f t="shared" si="2"/>
        <v>0.17852664977866484</v>
      </c>
      <c r="H18" s="255">
        <f t="shared" si="2"/>
        <v>0.12689650501219182</v>
      </c>
      <c r="I18" s="255">
        <f t="shared" si="2"/>
        <v>4.6096248342562984E-2</v>
      </c>
      <c r="J18" s="255">
        <f t="shared" si="2"/>
        <v>0.39117271394105679</v>
      </c>
      <c r="K18" s="255">
        <f t="shared" si="2"/>
        <v>3.1895991332611048E-2</v>
      </c>
      <c r="L18" s="255">
        <f t="shared" si="2"/>
        <v>0.10562794566121431</v>
      </c>
      <c r="M18" s="255">
        <f>+(M16-M17)/M17</f>
        <v>0.21530240466358999</v>
      </c>
      <c r="N18" s="255">
        <f>+(N16-N17)/N17</f>
        <v>-6.8046477850399426E-2</v>
      </c>
      <c r="O18" s="255">
        <f>+(O16-O17)/O17</f>
        <v>-1.3124684502776375E-2</v>
      </c>
      <c r="P18" s="255">
        <f>+(P16-P17)/P17</f>
        <v>3.7811745776347547E-3</v>
      </c>
      <c r="Q18" s="358"/>
      <c r="R18" s="359"/>
    </row>
    <row r="19" spans="1:18">
      <c r="D19" s="1"/>
      <c r="F19" s="1"/>
    </row>
    <row r="20" spans="1:18" ht="12.75" customHeight="1">
      <c r="A20" s="360"/>
      <c r="B20" s="360"/>
      <c r="C20" s="143"/>
      <c r="D20" s="143"/>
      <c r="E20" s="144"/>
      <c r="F20" s="143"/>
      <c r="G20" s="143"/>
      <c r="H20" s="143"/>
      <c r="I20" s="145"/>
      <c r="J20" s="145"/>
      <c r="K20" s="146"/>
      <c r="L20" s="146"/>
      <c r="M20" s="146"/>
      <c r="N20" s="145"/>
      <c r="O20" s="143"/>
      <c r="P20" s="68"/>
      <c r="Q20" s="63"/>
      <c r="R20" s="63"/>
    </row>
    <row r="21" spans="1:18" ht="12.75" customHeight="1">
      <c r="A21" s="141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62"/>
      <c r="R21" s="3"/>
    </row>
    <row r="22" spans="1:18">
      <c r="A22" s="141"/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62"/>
    </row>
    <row r="23" spans="1:18">
      <c r="A23" s="141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62"/>
    </row>
    <row r="24" spans="1:18">
      <c r="A24" s="141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62"/>
    </row>
    <row r="25" spans="1:18">
      <c r="A25" s="141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62"/>
    </row>
    <row r="26" spans="1:18">
      <c r="A26" s="141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62"/>
    </row>
    <row r="27" spans="1:18">
      <c r="A27" s="141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62"/>
    </row>
    <row r="28" spans="1:18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62"/>
    </row>
    <row r="29" spans="1:18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62"/>
    </row>
    <row r="30" spans="1:18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62"/>
    </row>
    <row r="31" spans="1:18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62"/>
    </row>
    <row r="32" spans="1:18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</row>
    <row r="33" spans="1:16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</row>
    <row r="36" spans="1:16">
      <c r="A36" t="s">
        <v>149</v>
      </c>
    </row>
  </sheetData>
  <mergeCells count="3">
    <mergeCell ref="Q17:R18"/>
    <mergeCell ref="A20:B20"/>
    <mergeCell ref="A1:R1"/>
  </mergeCells>
  <phoneticPr fontId="4" type="noConversion"/>
  <printOptions horizontalCentered="1"/>
  <pageMargins left="0.78740157480314965" right="0.19685039370078741" top="0.54" bottom="0.19685039370078741" header="0" footer="0.19685039370078741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4"/>
  <sheetViews>
    <sheetView zoomScaleNormal="100" workbookViewId="0">
      <selection activeCell="I9" sqref="I9"/>
    </sheetView>
  </sheetViews>
  <sheetFormatPr baseColWidth="10" defaultRowHeight="12.75"/>
  <cols>
    <col min="1" max="1" width="27" style="60" customWidth="1"/>
    <col min="2" max="16" width="7.85546875" style="61" customWidth="1"/>
    <col min="17" max="17" width="10.5703125" style="61" bestFit="1" customWidth="1"/>
    <col min="18" max="16384" width="11.42578125" style="60"/>
  </cols>
  <sheetData>
    <row r="1" spans="1:17" ht="18.75" customHeight="1" thickBot="1">
      <c r="A1" s="361" t="s">
        <v>249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</row>
    <row r="2" spans="1:17" customFormat="1" ht="65.25">
      <c r="A2" s="127"/>
      <c r="B2" s="126" t="s">
        <v>182</v>
      </c>
      <c r="C2" s="126" t="s">
        <v>181</v>
      </c>
      <c r="D2" s="126" t="s">
        <v>13</v>
      </c>
      <c r="E2" s="126" t="s">
        <v>60</v>
      </c>
      <c r="F2" s="126" t="s">
        <v>115</v>
      </c>
      <c r="G2" s="126" t="s">
        <v>174</v>
      </c>
      <c r="H2" s="126" t="s">
        <v>16</v>
      </c>
      <c r="I2" s="126" t="s">
        <v>180</v>
      </c>
      <c r="J2" s="126" t="s">
        <v>179</v>
      </c>
      <c r="K2" s="126" t="s">
        <v>178</v>
      </c>
      <c r="L2" s="126" t="s">
        <v>177</v>
      </c>
      <c r="M2" s="126" t="s">
        <v>20</v>
      </c>
      <c r="N2" s="126" t="s">
        <v>21</v>
      </c>
      <c r="O2" s="126" t="s">
        <v>176</v>
      </c>
      <c r="P2" s="126" t="s">
        <v>175</v>
      </c>
      <c r="Q2" s="164" t="s">
        <v>22</v>
      </c>
    </row>
    <row r="3" spans="1:17" customFormat="1">
      <c r="A3" s="341" t="s">
        <v>110</v>
      </c>
      <c r="B3" s="340">
        <v>0</v>
      </c>
      <c r="C3" s="340">
        <v>0</v>
      </c>
      <c r="D3" s="340">
        <v>10</v>
      </c>
      <c r="E3" s="340">
        <v>5</v>
      </c>
      <c r="F3" s="340">
        <v>1</v>
      </c>
      <c r="G3" s="340">
        <v>0</v>
      </c>
      <c r="H3" s="340">
        <v>0</v>
      </c>
      <c r="I3" s="340">
        <v>0</v>
      </c>
      <c r="J3" s="340">
        <v>0</v>
      </c>
      <c r="K3" s="340">
        <v>0</v>
      </c>
      <c r="L3" s="340">
        <v>22</v>
      </c>
      <c r="M3" s="340">
        <v>0</v>
      </c>
      <c r="N3" s="340">
        <v>0</v>
      </c>
      <c r="O3" s="340">
        <v>1</v>
      </c>
      <c r="P3" s="340">
        <v>0</v>
      </c>
      <c r="Q3" s="342" t="s">
        <v>219</v>
      </c>
    </row>
    <row r="4" spans="1:17" customFormat="1">
      <c r="A4" s="341" t="s">
        <v>112</v>
      </c>
      <c r="B4" s="340">
        <v>0</v>
      </c>
      <c r="C4" s="340">
        <v>0</v>
      </c>
      <c r="D4" s="340">
        <v>43</v>
      </c>
      <c r="E4" s="340">
        <v>0</v>
      </c>
      <c r="F4" s="340">
        <v>0</v>
      </c>
      <c r="G4" s="340">
        <v>0</v>
      </c>
      <c r="H4" s="340">
        <v>0</v>
      </c>
      <c r="I4" s="340">
        <v>0</v>
      </c>
      <c r="J4" s="340">
        <v>0</v>
      </c>
      <c r="K4" s="340">
        <v>0</v>
      </c>
      <c r="L4" s="340">
        <v>1</v>
      </c>
      <c r="M4" s="340">
        <v>0</v>
      </c>
      <c r="N4" s="340">
        <v>0</v>
      </c>
      <c r="O4" s="340">
        <v>32</v>
      </c>
      <c r="P4" s="340">
        <v>0</v>
      </c>
      <c r="Q4" s="342">
        <v>76</v>
      </c>
    </row>
    <row r="5" spans="1:17" customFormat="1">
      <c r="A5" s="341" t="s">
        <v>124</v>
      </c>
      <c r="B5" s="340">
        <v>0</v>
      </c>
      <c r="C5" s="340">
        <v>6</v>
      </c>
      <c r="D5" s="340">
        <v>169</v>
      </c>
      <c r="E5" s="340">
        <v>0</v>
      </c>
      <c r="F5" s="340">
        <v>36</v>
      </c>
      <c r="G5" s="340">
        <v>3</v>
      </c>
      <c r="H5" s="340">
        <v>3</v>
      </c>
      <c r="I5" s="340">
        <v>0</v>
      </c>
      <c r="J5" s="340">
        <v>10</v>
      </c>
      <c r="K5" s="340">
        <v>0</v>
      </c>
      <c r="L5" s="340">
        <v>29</v>
      </c>
      <c r="M5" s="340">
        <v>0</v>
      </c>
      <c r="N5" s="340">
        <v>0</v>
      </c>
      <c r="O5" s="340">
        <v>6</v>
      </c>
      <c r="P5" s="340">
        <v>1</v>
      </c>
      <c r="Q5" s="342">
        <v>263</v>
      </c>
    </row>
    <row r="6" spans="1:17" customFormat="1">
      <c r="A6" s="341" t="s">
        <v>111</v>
      </c>
      <c r="B6" s="340">
        <v>0</v>
      </c>
      <c r="C6" s="340">
        <v>0</v>
      </c>
      <c r="D6" s="340">
        <v>24</v>
      </c>
      <c r="E6" s="340">
        <v>0</v>
      </c>
      <c r="F6" s="340">
        <v>0</v>
      </c>
      <c r="G6" s="340">
        <v>0</v>
      </c>
      <c r="H6" s="340">
        <v>0</v>
      </c>
      <c r="I6" s="340">
        <v>0</v>
      </c>
      <c r="J6" s="340">
        <v>0</v>
      </c>
      <c r="K6" s="340">
        <v>0</v>
      </c>
      <c r="L6" s="340">
        <v>3</v>
      </c>
      <c r="M6" s="340">
        <v>0</v>
      </c>
      <c r="N6" s="340">
        <v>0</v>
      </c>
      <c r="O6" s="340">
        <v>14</v>
      </c>
      <c r="P6" s="340">
        <v>0</v>
      </c>
      <c r="Q6" s="342">
        <v>41</v>
      </c>
    </row>
    <row r="7" spans="1:17" customFormat="1">
      <c r="A7" s="341" t="s">
        <v>100</v>
      </c>
      <c r="B7" s="340">
        <v>0</v>
      </c>
      <c r="C7" s="340">
        <v>1</v>
      </c>
      <c r="D7" s="340">
        <v>261</v>
      </c>
      <c r="E7" s="340">
        <v>0</v>
      </c>
      <c r="F7" s="340">
        <v>2</v>
      </c>
      <c r="G7" s="340">
        <v>1</v>
      </c>
      <c r="H7" s="340">
        <v>0</v>
      </c>
      <c r="I7" s="340">
        <v>28</v>
      </c>
      <c r="J7" s="340">
        <v>53</v>
      </c>
      <c r="K7" s="340">
        <v>0</v>
      </c>
      <c r="L7" s="340">
        <v>67</v>
      </c>
      <c r="M7" s="340">
        <v>0</v>
      </c>
      <c r="N7" s="340">
        <v>0</v>
      </c>
      <c r="O7" s="340">
        <v>3</v>
      </c>
      <c r="P7" s="340">
        <v>0</v>
      </c>
      <c r="Q7" s="342">
        <v>416</v>
      </c>
    </row>
    <row r="8" spans="1:17" customFormat="1">
      <c r="A8" s="341" t="s">
        <v>125</v>
      </c>
      <c r="B8" s="340">
        <v>0</v>
      </c>
      <c r="C8" s="340">
        <v>0</v>
      </c>
      <c r="D8" s="340">
        <v>475</v>
      </c>
      <c r="E8" s="340">
        <v>0</v>
      </c>
      <c r="F8" s="340">
        <v>0</v>
      </c>
      <c r="G8" s="340">
        <v>0</v>
      </c>
      <c r="H8" s="340">
        <v>0</v>
      </c>
      <c r="I8" s="340">
        <v>0</v>
      </c>
      <c r="J8" s="340">
        <v>0</v>
      </c>
      <c r="K8" s="340">
        <v>0</v>
      </c>
      <c r="L8" s="340">
        <v>0</v>
      </c>
      <c r="M8" s="340">
        <v>0</v>
      </c>
      <c r="N8" s="340">
        <v>0</v>
      </c>
      <c r="O8" s="340">
        <v>0</v>
      </c>
      <c r="P8" s="340">
        <v>0</v>
      </c>
      <c r="Q8" s="342">
        <v>475</v>
      </c>
    </row>
    <row r="9" spans="1:17" customFormat="1">
      <c r="A9" s="341" t="s">
        <v>101</v>
      </c>
      <c r="B9" s="340">
        <v>1</v>
      </c>
      <c r="C9" s="340">
        <v>2</v>
      </c>
      <c r="D9" s="340">
        <v>5182</v>
      </c>
      <c r="E9" s="340">
        <v>7</v>
      </c>
      <c r="F9" s="340">
        <v>546</v>
      </c>
      <c r="G9" s="340">
        <v>6</v>
      </c>
      <c r="H9" s="340">
        <v>3</v>
      </c>
      <c r="I9" s="340">
        <v>0</v>
      </c>
      <c r="J9" s="340">
        <v>3</v>
      </c>
      <c r="K9" s="340">
        <v>0</v>
      </c>
      <c r="L9" s="340">
        <v>2</v>
      </c>
      <c r="M9" s="340">
        <v>4</v>
      </c>
      <c r="N9" s="340">
        <v>1</v>
      </c>
      <c r="O9" s="340">
        <v>6</v>
      </c>
      <c r="P9" s="340">
        <v>0</v>
      </c>
      <c r="Q9" s="342">
        <v>5763</v>
      </c>
    </row>
    <row r="10" spans="1:17" customFormat="1">
      <c r="A10" s="341" t="s">
        <v>113</v>
      </c>
      <c r="B10" s="340">
        <v>115</v>
      </c>
      <c r="C10" s="340">
        <v>0</v>
      </c>
      <c r="D10" s="340">
        <v>30</v>
      </c>
      <c r="E10" s="340">
        <v>0</v>
      </c>
      <c r="F10" s="340">
        <v>327</v>
      </c>
      <c r="G10" s="340">
        <v>81</v>
      </c>
      <c r="H10" s="340">
        <v>72</v>
      </c>
      <c r="I10" s="340">
        <v>55</v>
      </c>
      <c r="J10" s="340">
        <v>44</v>
      </c>
      <c r="K10" s="340">
        <v>64</v>
      </c>
      <c r="L10" s="340">
        <v>100</v>
      </c>
      <c r="M10" s="340">
        <v>63</v>
      </c>
      <c r="N10" s="340">
        <v>0</v>
      </c>
      <c r="O10" s="340">
        <v>66</v>
      </c>
      <c r="P10" s="340">
        <v>70</v>
      </c>
      <c r="Q10" s="342">
        <v>1087</v>
      </c>
    </row>
    <row r="11" spans="1:17" customFormat="1">
      <c r="A11" s="341" t="s">
        <v>114</v>
      </c>
      <c r="B11" s="340">
        <v>0</v>
      </c>
      <c r="C11" s="340">
        <v>0</v>
      </c>
      <c r="D11" s="340">
        <v>1330</v>
      </c>
      <c r="E11" s="340">
        <v>0</v>
      </c>
      <c r="F11" s="340">
        <v>0</v>
      </c>
      <c r="G11" s="340">
        <v>0</v>
      </c>
      <c r="H11" s="340">
        <v>0</v>
      </c>
      <c r="I11" s="340">
        <v>0</v>
      </c>
      <c r="J11" s="340">
        <v>0</v>
      </c>
      <c r="K11" s="340">
        <v>0</v>
      </c>
      <c r="L11" s="340">
        <v>0</v>
      </c>
      <c r="M11" s="340">
        <v>0</v>
      </c>
      <c r="N11" s="340">
        <v>0</v>
      </c>
      <c r="O11" s="340">
        <v>0</v>
      </c>
      <c r="P11" s="340">
        <v>0</v>
      </c>
      <c r="Q11" s="342">
        <v>1330</v>
      </c>
    </row>
    <row r="12" spans="1:17" customFormat="1">
      <c r="A12" s="341" t="s">
        <v>126</v>
      </c>
      <c r="B12" s="340">
        <v>0</v>
      </c>
      <c r="C12" s="340">
        <v>0</v>
      </c>
      <c r="D12" s="340">
        <v>2</v>
      </c>
      <c r="E12" s="340">
        <v>0</v>
      </c>
      <c r="F12" s="340">
        <v>0</v>
      </c>
      <c r="G12" s="340">
        <v>0</v>
      </c>
      <c r="H12" s="340">
        <v>0</v>
      </c>
      <c r="I12" s="340">
        <v>0</v>
      </c>
      <c r="J12" s="340">
        <v>0</v>
      </c>
      <c r="K12" s="340">
        <v>0</v>
      </c>
      <c r="L12" s="340">
        <v>0</v>
      </c>
      <c r="M12" s="340">
        <v>0</v>
      </c>
      <c r="N12" s="340">
        <v>0</v>
      </c>
      <c r="O12" s="340">
        <v>0</v>
      </c>
      <c r="P12" s="340">
        <v>0</v>
      </c>
      <c r="Q12" s="342">
        <v>2</v>
      </c>
    </row>
    <row r="13" spans="1:17" customFormat="1">
      <c r="A13" s="341" t="s">
        <v>102</v>
      </c>
      <c r="B13" s="340">
        <v>0</v>
      </c>
      <c r="C13" s="340">
        <v>0</v>
      </c>
      <c r="D13" s="340">
        <v>3395</v>
      </c>
      <c r="E13" s="340">
        <v>0</v>
      </c>
      <c r="F13" s="340">
        <v>282</v>
      </c>
      <c r="G13" s="340">
        <v>2</v>
      </c>
      <c r="H13" s="340">
        <v>1</v>
      </c>
      <c r="I13" s="340">
        <v>0</v>
      </c>
      <c r="J13" s="340">
        <v>1</v>
      </c>
      <c r="K13" s="340">
        <v>0</v>
      </c>
      <c r="L13" s="340">
        <v>0</v>
      </c>
      <c r="M13" s="340">
        <v>0</v>
      </c>
      <c r="N13" s="340">
        <v>0</v>
      </c>
      <c r="O13" s="340">
        <v>1</v>
      </c>
      <c r="P13" s="340">
        <v>0</v>
      </c>
      <c r="Q13" s="342">
        <v>3682</v>
      </c>
    </row>
    <row r="14" spans="1:17" customFormat="1">
      <c r="A14" s="341" t="s">
        <v>103</v>
      </c>
      <c r="B14" s="340">
        <v>52</v>
      </c>
      <c r="C14" s="340">
        <v>15</v>
      </c>
      <c r="D14" s="340">
        <v>901</v>
      </c>
      <c r="E14" s="340">
        <v>4</v>
      </c>
      <c r="F14" s="340">
        <v>0</v>
      </c>
      <c r="G14" s="340">
        <v>79</v>
      </c>
      <c r="H14" s="340">
        <v>40</v>
      </c>
      <c r="I14" s="340">
        <v>45</v>
      </c>
      <c r="J14" s="340">
        <v>0</v>
      </c>
      <c r="K14" s="340">
        <v>89</v>
      </c>
      <c r="L14" s="340">
        <v>113</v>
      </c>
      <c r="M14" s="340">
        <v>1</v>
      </c>
      <c r="N14" s="340">
        <v>0</v>
      </c>
      <c r="O14" s="340">
        <v>102</v>
      </c>
      <c r="P14" s="340">
        <v>117</v>
      </c>
      <c r="Q14" s="342">
        <v>1558</v>
      </c>
    </row>
    <row r="15" spans="1:17" customFormat="1">
      <c r="A15" s="341" t="s">
        <v>104</v>
      </c>
      <c r="B15" s="340">
        <v>33</v>
      </c>
      <c r="C15" s="340">
        <v>3</v>
      </c>
      <c r="D15" s="340">
        <v>197</v>
      </c>
      <c r="E15" s="340">
        <v>11</v>
      </c>
      <c r="F15" s="340">
        <v>0</v>
      </c>
      <c r="G15" s="340">
        <v>20</v>
      </c>
      <c r="H15" s="340">
        <v>8</v>
      </c>
      <c r="I15" s="340">
        <v>10</v>
      </c>
      <c r="J15" s="340">
        <v>0</v>
      </c>
      <c r="K15" s="340">
        <v>13</v>
      </c>
      <c r="L15" s="340">
        <v>29</v>
      </c>
      <c r="M15" s="340">
        <v>0</v>
      </c>
      <c r="N15" s="340">
        <v>0</v>
      </c>
      <c r="O15" s="340">
        <v>0</v>
      </c>
      <c r="P15" s="340">
        <v>3</v>
      </c>
      <c r="Q15" s="342">
        <v>327</v>
      </c>
    </row>
    <row r="16" spans="1:17" customFormat="1">
      <c r="A16" s="341" t="s">
        <v>105</v>
      </c>
      <c r="B16" s="340">
        <v>226</v>
      </c>
      <c r="C16" s="340">
        <v>154</v>
      </c>
      <c r="D16" s="340">
        <v>3229</v>
      </c>
      <c r="E16" s="340">
        <v>56</v>
      </c>
      <c r="F16" s="340">
        <v>0</v>
      </c>
      <c r="G16" s="340">
        <v>359</v>
      </c>
      <c r="H16" s="340">
        <v>239</v>
      </c>
      <c r="I16" s="340">
        <v>151</v>
      </c>
      <c r="J16" s="340">
        <v>0</v>
      </c>
      <c r="K16" s="340">
        <v>323</v>
      </c>
      <c r="L16" s="340">
        <v>248</v>
      </c>
      <c r="M16" s="340">
        <v>34</v>
      </c>
      <c r="N16" s="340">
        <v>1</v>
      </c>
      <c r="O16" s="340">
        <v>172</v>
      </c>
      <c r="P16" s="340">
        <v>270</v>
      </c>
      <c r="Q16" s="342">
        <v>5462</v>
      </c>
    </row>
    <row r="17" spans="1:17" customFormat="1">
      <c r="A17" s="341" t="s">
        <v>106</v>
      </c>
      <c r="B17" s="340">
        <v>4653</v>
      </c>
      <c r="C17" s="340">
        <v>4903</v>
      </c>
      <c r="D17" s="340">
        <v>32311</v>
      </c>
      <c r="E17" s="340">
        <v>14</v>
      </c>
      <c r="F17" s="340">
        <v>2725</v>
      </c>
      <c r="G17" s="340">
        <v>5557</v>
      </c>
      <c r="H17" s="340">
        <v>7365</v>
      </c>
      <c r="I17" s="340">
        <v>7975</v>
      </c>
      <c r="J17" s="340">
        <v>2911</v>
      </c>
      <c r="K17" s="340">
        <v>5159</v>
      </c>
      <c r="L17" s="340">
        <v>10603</v>
      </c>
      <c r="M17" s="340">
        <v>1121</v>
      </c>
      <c r="N17" s="340">
        <v>0</v>
      </c>
      <c r="O17" s="340">
        <v>5656</v>
      </c>
      <c r="P17" s="340">
        <v>8838</v>
      </c>
      <c r="Q17" s="342">
        <v>99791</v>
      </c>
    </row>
    <row r="18" spans="1:17" customFormat="1">
      <c r="A18" s="341" t="s">
        <v>107</v>
      </c>
      <c r="B18" s="340">
        <v>297</v>
      </c>
      <c r="C18" s="340">
        <v>241</v>
      </c>
      <c r="D18" s="340">
        <v>1091</v>
      </c>
      <c r="E18" s="340">
        <v>453</v>
      </c>
      <c r="F18" s="340">
        <v>108</v>
      </c>
      <c r="G18" s="340">
        <v>567</v>
      </c>
      <c r="H18" s="340">
        <v>768</v>
      </c>
      <c r="I18" s="340">
        <v>567</v>
      </c>
      <c r="J18" s="340">
        <v>124</v>
      </c>
      <c r="K18" s="340">
        <v>300</v>
      </c>
      <c r="L18" s="340">
        <v>671</v>
      </c>
      <c r="M18" s="340">
        <v>108</v>
      </c>
      <c r="N18" s="340">
        <v>2</v>
      </c>
      <c r="O18" s="340">
        <v>675</v>
      </c>
      <c r="P18" s="340">
        <v>724</v>
      </c>
      <c r="Q18" s="342">
        <v>6696</v>
      </c>
    </row>
    <row r="19" spans="1:17" customFormat="1">
      <c r="A19" s="341" t="s">
        <v>108</v>
      </c>
      <c r="B19" s="340">
        <v>2753</v>
      </c>
      <c r="C19" s="340">
        <v>1906</v>
      </c>
      <c r="D19" s="340">
        <v>1359</v>
      </c>
      <c r="E19" s="340">
        <v>1</v>
      </c>
      <c r="F19" s="340">
        <v>24556</v>
      </c>
      <c r="G19" s="340">
        <v>2401</v>
      </c>
      <c r="H19" s="340">
        <v>2607</v>
      </c>
      <c r="I19" s="340">
        <v>2415</v>
      </c>
      <c r="J19" s="340">
        <v>1043</v>
      </c>
      <c r="K19" s="340">
        <v>2315</v>
      </c>
      <c r="L19" s="340">
        <v>2547</v>
      </c>
      <c r="M19" s="340">
        <v>676</v>
      </c>
      <c r="N19" s="340">
        <v>6</v>
      </c>
      <c r="O19" s="340">
        <v>2128</v>
      </c>
      <c r="P19" s="340">
        <v>2590</v>
      </c>
      <c r="Q19" s="342">
        <v>49303</v>
      </c>
    </row>
    <row r="20" spans="1:17" customFormat="1">
      <c r="A20" s="341" t="s">
        <v>109</v>
      </c>
      <c r="B20" s="340">
        <v>819</v>
      </c>
      <c r="C20" s="340">
        <v>409</v>
      </c>
      <c r="D20" s="340">
        <v>92</v>
      </c>
      <c r="E20" s="340">
        <v>0</v>
      </c>
      <c r="F20" s="340">
        <v>3313</v>
      </c>
      <c r="G20" s="340">
        <v>835</v>
      </c>
      <c r="H20" s="340">
        <v>996</v>
      </c>
      <c r="I20" s="340">
        <v>727</v>
      </c>
      <c r="J20" s="340">
        <v>379</v>
      </c>
      <c r="K20" s="340">
        <v>718</v>
      </c>
      <c r="L20" s="340">
        <v>959</v>
      </c>
      <c r="M20" s="340">
        <v>304</v>
      </c>
      <c r="N20" s="340">
        <v>1</v>
      </c>
      <c r="O20" s="340">
        <v>798</v>
      </c>
      <c r="P20" s="340">
        <v>808</v>
      </c>
      <c r="Q20" s="342">
        <v>11158</v>
      </c>
    </row>
    <row r="21" spans="1:17" customFormat="1">
      <c r="A21" s="341" t="s">
        <v>96</v>
      </c>
      <c r="B21" s="340">
        <v>0</v>
      </c>
      <c r="C21" s="340">
        <v>0</v>
      </c>
      <c r="D21" s="340">
        <v>15</v>
      </c>
      <c r="E21" s="340">
        <v>0</v>
      </c>
      <c r="F21" s="340">
        <v>0</v>
      </c>
      <c r="G21" s="340">
        <v>0</v>
      </c>
      <c r="H21" s="340">
        <v>0</v>
      </c>
      <c r="I21" s="340">
        <v>0</v>
      </c>
      <c r="J21" s="340">
        <v>0</v>
      </c>
      <c r="K21" s="340">
        <v>0</v>
      </c>
      <c r="L21" s="340">
        <v>0</v>
      </c>
      <c r="M21" s="340">
        <v>0</v>
      </c>
      <c r="N21" s="340">
        <v>0</v>
      </c>
      <c r="O21" s="340">
        <v>0</v>
      </c>
      <c r="P21" s="340">
        <v>0</v>
      </c>
      <c r="Q21" s="342">
        <v>15</v>
      </c>
    </row>
    <row r="22" spans="1:17" customFormat="1">
      <c r="A22" s="341" t="s">
        <v>97</v>
      </c>
      <c r="B22" s="340">
        <v>355</v>
      </c>
      <c r="C22" s="340">
        <v>1</v>
      </c>
      <c r="D22" s="340">
        <v>198</v>
      </c>
      <c r="E22" s="340">
        <v>0</v>
      </c>
      <c r="F22" s="340">
        <v>1</v>
      </c>
      <c r="G22" s="340">
        <v>414</v>
      </c>
      <c r="H22" s="340">
        <v>234</v>
      </c>
      <c r="I22" s="340">
        <v>1</v>
      </c>
      <c r="J22" s="340">
        <v>0</v>
      </c>
      <c r="K22" s="340">
        <v>73</v>
      </c>
      <c r="L22" s="340">
        <v>2203</v>
      </c>
      <c r="M22" s="340">
        <v>163</v>
      </c>
      <c r="N22" s="340">
        <v>0</v>
      </c>
      <c r="O22" s="340">
        <v>13</v>
      </c>
      <c r="P22" s="340">
        <v>13</v>
      </c>
      <c r="Q22" s="342">
        <v>3669</v>
      </c>
    </row>
    <row r="23" spans="1:17" customFormat="1">
      <c r="A23" s="341" t="s">
        <v>202</v>
      </c>
      <c r="B23" s="340">
        <v>1</v>
      </c>
      <c r="C23" s="340">
        <v>0</v>
      </c>
      <c r="D23" s="340">
        <v>0</v>
      </c>
      <c r="E23" s="340">
        <v>0</v>
      </c>
      <c r="F23" s="340">
        <v>2</v>
      </c>
      <c r="G23" s="340">
        <v>0</v>
      </c>
      <c r="H23" s="340">
        <v>1</v>
      </c>
      <c r="I23" s="340">
        <v>0</v>
      </c>
      <c r="J23" s="340">
        <v>0</v>
      </c>
      <c r="K23" s="340">
        <v>0</v>
      </c>
      <c r="L23" s="340">
        <v>0</v>
      </c>
      <c r="M23" s="340">
        <v>0</v>
      </c>
      <c r="N23" s="340">
        <v>0</v>
      </c>
      <c r="O23" s="340">
        <v>1</v>
      </c>
      <c r="P23" s="340">
        <v>0</v>
      </c>
      <c r="Q23" s="342">
        <v>5</v>
      </c>
    </row>
    <row r="24" spans="1:17" customFormat="1">
      <c r="A24" s="341" t="s">
        <v>203</v>
      </c>
      <c r="B24" s="340">
        <v>0</v>
      </c>
      <c r="C24" s="340">
        <v>0</v>
      </c>
      <c r="D24" s="340">
        <v>16</v>
      </c>
      <c r="E24" s="340">
        <v>0</v>
      </c>
      <c r="F24" s="340">
        <v>0</v>
      </c>
      <c r="G24" s="340">
        <v>0</v>
      </c>
      <c r="H24" s="340">
        <v>0</v>
      </c>
      <c r="I24" s="340">
        <v>0</v>
      </c>
      <c r="J24" s="340">
        <v>0</v>
      </c>
      <c r="K24" s="340">
        <v>0</v>
      </c>
      <c r="L24" s="340">
        <v>0</v>
      </c>
      <c r="M24" s="340">
        <v>0</v>
      </c>
      <c r="N24" s="340">
        <v>0</v>
      </c>
      <c r="O24" s="340">
        <v>0</v>
      </c>
      <c r="P24" s="340">
        <v>0</v>
      </c>
      <c r="Q24" s="342">
        <v>16</v>
      </c>
    </row>
    <row r="25" spans="1:17" customFormat="1">
      <c r="A25" s="341" t="s">
        <v>206</v>
      </c>
      <c r="B25" s="340">
        <v>16029</v>
      </c>
      <c r="C25" s="340">
        <v>9256</v>
      </c>
      <c r="D25" s="340">
        <v>347240</v>
      </c>
      <c r="E25" s="340">
        <v>926</v>
      </c>
      <c r="F25" s="340">
        <v>14649</v>
      </c>
      <c r="G25" s="340">
        <v>13889</v>
      </c>
      <c r="H25" s="340">
        <v>12843</v>
      </c>
      <c r="I25" s="340">
        <v>15392</v>
      </c>
      <c r="J25" s="340">
        <v>7227</v>
      </c>
      <c r="K25" s="340">
        <v>13160</v>
      </c>
      <c r="L25" s="340">
        <v>23524</v>
      </c>
      <c r="M25" s="340">
        <v>4412</v>
      </c>
      <c r="N25" s="340">
        <v>8009</v>
      </c>
      <c r="O25" s="340">
        <v>14403</v>
      </c>
      <c r="P25" s="340">
        <v>17421</v>
      </c>
      <c r="Q25" s="342">
        <v>518380</v>
      </c>
    </row>
    <row r="26" spans="1:17" customFormat="1">
      <c r="A26" s="341" t="s">
        <v>207</v>
      </c>
      <c r="B26" s="340">
        <v>14846</v>
      </c>
      <c r="C26" s="340">
        <v>11999</v>
      </c>
      <c r="D26" s="340">
        <v>47728</v>
      </c>
      <c r="E26" s="340">
        <v>70287</v>
      </c>
      <c r="F26" s="340">
        <v>1388</v>
      </c>
      <c r="G26" s="340">
        <v>14484</v>
      </c>
      <c r="H26" s="340">
        <v>13582</v>
      </c>
      <c r="I26" s="340">
        <v>14093</v>
      </c>
      <c r="J26" s="340">
        <v>7214</v>
      </c>
      <c r="K26" s="340">
        <v>13241</v>
      </c>
      <c r="L26" s="340">
        <v>20786</v>
      </c>
      <c r="M26" s="340">
        <v>4107</v>
      </c>
      <c r="N26" s="340">
        <v>8685</v>
      </c>
      <c r="O26" s="340">
        <v>16382</v>
      </c>
      <c r="P26" s="340">
        <v>17214</v>
      </c>
      <c r="Q26" s="342">
        <v>276036</v>
      </c>
    </row>
    <row r="27" spans="1:17" customFormat="1">
      <c r="A27" s="341" t="s">
        <v>127</v>
      </c>
      <c r="B27" s="340">
        <v>0</v>
      </c>
      <c r="C27" s="340">
        <v>0</v>
      </c>
      <c r="D27" s="340">
        <v>34386</v>
      </c>
      <c r="E27" s="340">
        <v>0</v>
      </c>
      <c r="F27" s="340">
        <v>0</v>
      </c>
      <c r="G27" s="340">
        <v>0</v>
      </c>
      <c r="H27" s="340">
        <v>0</v>
      </c>
      <c r="I27" s="340">
        <v>0</v>
      </c>
      <c r="J27" s="340">
        <v>0</v>
      </c>
      <c r="K27" s="340">
        <v>0</v>
      </c>
      <c r="L27" s="340">
        <v>0</v>
      </c>
      <c r="M27" s="340">
        <v>0</v>
      </c>
      <c r="N27" s="340">
        <v>0</v>
      </c>
      <c r="O27" s="340">
        <v>0</v>
      </c>
      <c r="P27" s="340">
        <v>0</v>
      </c>
      <c r="Q27" s="342">
        <v>34386</v>
      </c>
    </row>
    <row r="28" spans="1:17" customFormat="1">
      <c r="A28" s="341" t="s">
        <v>98</v>
      </c>
      <c r="B28" s="340">
        <v>0</v>
      </c>
      <c r="C28" s="340">
        <v>0</v>
      </c>
      <c r="D28" s="340">
        <v>3061</v>
      </c>
      <c r="E28" s="340">
        <v>0</v>
      </c>
      <c r="F28" s="34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2">
        <v>3061</v>
      </c>
    </row>
    <row r="29" spans="1:17" customFormat="1">
      <c r="A29" s="343" t="s">
        <v>99</v>
      </c>
      <c r="B29" s="340">
        <v>0</v>
      </c>
      <c r="C29" s="340">
        <v>0</v>
      </c>
      <c r="D29" s="340">
        <v>9</v>
      </c>
      <c r="E29" s="340">
        <v>0</v>
      </c>
      <c r="F29" s="340">
        <v>0</v>
      </c>
      <c r="G29" s="340">
        <v>0</v>
      </c>
      <c r="H29" s="340">
        <v>1</v>
      </c>
      <c r="I29" s="340">
        <v>0</v>
      </c>
      <c r="J29" s="340">
        <v>0</v>
      </c>
      <c r="K29" s="340">
        <v>0</v>
      </c>
      <c r="L29" s="340">
        <v>4</v>
      </c>
      <c r="M29" s="340">
        <v>0</v>
      </c>
      <c r="N29" s="340">
        <v>0</v>
      </c>
      <c r="O29" s="340">
        <v>0</v>
      </c>
      <c r="P29" s="340">
        <v>0</v>
      </c>
      <c r="Q29" s="342">
        <v>14</v>
      </c>
    </row>
    <row r="30" spans="1:17" s="168" customFormat="1">
      <c r="A30" s="344" t="s">
        <v>228</v>
      </c>
      <c r="B30" s="340">
        <v>0</v>
      </c>
      <c r="C30" s="340">
        <v>0</v>
      </c>
      <c r="D30" s="340">
        <v>650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2">
        <v>650</v>
      </c>
    </row>
    <row r="31" spans="1:17">
      <c r="A31" s="341" t="s">
        <v>205</v>
      </c>
      <c r="B31" s="340">
        <v>2223</v>
      </c>
      <c r="C31" s="340">
        <v>1199</v>
      </c>
      <c r="D31" s="340">
        <v>95714</v>
      </c>
      <c r="E31" s="340">
        <v>375</v>
      </c>
      <c r="F31" s="340">
        <v>3179</v>
      </c>
      <c r="G31" s="340">
        <v>1781</v>
      </c>
      <c r="H31" s="340">
        <v>1795</v>
      </c>
      <c r="I31" s="340">
        <v>1434</v>
      </c>
      <c r="J31" s="340">
        <v>1095</v>
      </c>
      <c r="K31" s="340">
        <v>2206</v>
      </c>
      <c r="L31" s="340">
        <v>1596</v>
      </c>
      <c r="M31" s="340">
        <v>972</v>
      </c>
      <c r="N31" s="340">
        <v>501</v>
      </c>
      <c r="O31" s="340">
        <v>1898</v>
      </c>
      <c r="P31" s="340">
        <v>2371</v>
      </c>
      <c r="Q31" s="342">
        <v>118339</v>
      </c>
    </row>
    <row r="32" spans="1:17">
      <c r="A32" s="341" t="s">
        <v>204</v>
      </c>
      <c r="B32" s="340">
        <v>798</v>
      </c>
      <c r="C32" s="340">
        <v>594</v>
      </c>
      <c r="D32" s="340">
        <v>2483</v>
      </c>
      <c r="E32" s="340">
        <v>455</v>
      </c>
      <c r="F32" s="340">
        <v>107</v>
      </c>
      <c r="G32" s="340">
        <v>1084</v>
      </c>
      <c r="H32" s="340">
        <v>1305</v>
      </c>
      <c r="I32" s="340">
        <v>1156</v>
      </c>
      <c r="J32" s="340">
        <v>345</v>
      </c>
      <c r="K32" s="340">
        <v>671</v>
      </c>
      <c r="L32" s="340">
        <v>1439</v>
      </c>
      <c r="M32" s="340">
        <v>344</v>
      </c>
      <c r="N32" s="340">
        <v>380</v>
      </c>
      <c r="O32" s="340">
        <v>872</v>
      </c>
      <c r="P32" s="340">
        <v>994</v>
      </c>
      <c r="Q32" s="342">
        <v>13027</v>
      </c>
    </row>
    <row r="33" spans="1:17">
      <c r="A33" s="341" t="s">
        <v>24</v>
      </c>
      <c r="B33" s="340">
        <v>0</v>
      </c>
      <c r="C33" s="340">
        <v>0</v>
      </c>
      <c r="D33" s="340">
        <v>2</v>
      </c>
      <c r="E33" s="340">
        <v>0</v>
      </c>
      <c r="F33" s="340">
        <v>0</v>
      </c>
      <c r="G33" s="340">
        <v>0</v>
      </c>
      <c r="H33" s="340">
        <v>0</v>
      </c>
      <c r="I33" s="340">
        <v>0</v>
      </c>
      <c r="J33" s="340">
        <v>0</v>
      </c>
      <c r="K33" s="340">
        <v>0</v>
      </c>
      <c r="L33" s="340">
        <v>0</v>
      </c>
      <c r="M33" s="340">
        <v>0</v>
      </c>
      <c r="N33" s="340">
        <v>0</v>
      </c>
      <c r="O33" s="340">
        <v>0</v>
      </c>
      <c r="P33" s="340">
        <v>0</v>
      </c>
      <c r="Q33" s="342">
        <v>2</v>
      </c>
    </row>
    <row r="34" spans="1:17" ht="13.5" thickBot="1">
      <c r="A34" s="345" t="s">
        <v>22</v>
      </c>
      <c r="B34" s="346">
        <v>43201</v>
      </c>
      <c r="C34" s="346">
        <v>30689</v>
      </c>
      <c r="D34" s="346">
        <v>581601</v>
      </c>
      <c r="E34" s="346">
        <v>72596</v>
      </c>
      <c r="F34" s="346">
        <v>51222</v>
      </c>
      <c r="G34" s="346">
        <v>41563</v>
      </c>
      <c r="H34" s="346">
        <v>41863</v>
      </c>
      <c r="I34" s="346">
        <v>44049</v>
      </c>
      <c r="J34" s="346">
        <v>20449</v>
      </c>
      <c r="K34" s="346">
        <v>38332</v>
      </c>
      <c r="L34" s="346">
        <v>64946</v>
      </c>
      <c r="M34" s="346">
        <v>12309</v>
      </c>
      <c r="N34" s="346">
        <v>17586</v>
      </c>
      <c r="O34" s="346">
        <v>43229</v>
      </c>
      <c r="P34" s="346">
        <v>51434</v>
      </c>
      <c r="Q34" s="347">
        <v>1155069</v>
      </c>
    </row>
  </sheetData>
  <mergeCells count="1">
    <mergeCell ref="A1:Q1"/>
  </mergeCells>
  <phoneticPr fontId="4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51"/>
  <sheetViews>
    <sheetView workbookViewId="0">
      <selection activeCell="I23" sqref="I23"/>
    </sheetView>
  </sheetViews>
  <sheetFormatPr baseColWidth="10" defaultRowHeight="12.75"/>
  <cols>
    <col min="1" max="1" width="29" style="95" customWidth="1"/>
    <col min="2" max="2" width="6.85546875" style="95" customWidth="1"/>
    <col min="3" max="3" width="8.42578125" style="95" customWidth="1"/>
    <col min="4" max="4" width="7.140625" style="95" customWidth="1"/>
    <col min="5" max="5" width="8.28515625" style="95" customWidth="1"/>
    <col min="6" max="6" width="8.140625" style="95" bestFit="1" customWidth="1"/>
    <col min="7" max="7" width="5.7109375" style="95" bestFit="1" customWidth="1"/>
    <col min="8" max="8" width="8" style="95" customWidth="1"/>
    <col min="9" max="9" width="7.7109375" style="113" customWidth="1"/>
    <col min="10" max="10" width="5.5703125" style="95" bestFit="1" customWidth="1"/>
    <col min="11" max="11" width="4" style="95" bestFit="1" customWidth="1"/>
    <col min="12" max="12" width="8.140625" style="95" bestFit="1" customWidth="1"/>
    <col min="13" max="16384" width="11.42578125" style="95"/>
  </cols>
  <sheetData>
    <row r="1" spans="1:12" ht="24.75" customHeight="1">
      <c r="A1" s="404" t="s">
        <v>275</v>
      </c>
      <c r="B1" s="404"/>
      <c r="C1" s="404"/>
      <c r="D1" s="404"/>
      <c r="E1" s="404"/>
      <c r="F1" s="404"/>
      <c r="G1" s="404"/>
      <c r="H1" s="404"/>
      <c r="I1" s="404"/>
    </row>
    <row r="2" spans="1:12" ht="30.75" customHeight="1" thickBot="1">
      <c r="A2" s="336" t="s">
        <v>211</v>
      </c>
      <c r="I2" s="95"/>
    </row>
    <row r="3" spans="1:12" ht="79.5" customHeight="1">
      <c r="A3" s="309" t="s">
        <v>276</v>
      </c>
      <c r="B3" s="310" t="s">
        <v>277</v>
      </c>
      <c r="C3" s="311" t="s">
        <v>289</v>
      </c>
      <c r="D3" s="311" t="s">
        <v>278</v>
      </c>
      <c r="E3" s="311" t="s">
        <v>157</v>
      </c>
      <c r="F3" s="312" t="s">
        <v>279</v>
      </c>
      <c r="G3" s="313" t="s">
        <v>280</v>
      </c>
      <c r="H3" s="314" t="s">
        <v>281</v>
      </c>
      <c r="I3" s="315" t="s">
        <v>282</v>
      </c>
      <c r="J3" s="235" t="s">
        <v>223</v>
      </c>
      <c r="K3" s="316" t="s">
        <v>224</v>
      </c>
      <c r="L3" s="317" t="s">
        <v>283</v>
      </c>
    </row>
    <row r="4" spans="1:12" ht="17.25" customHeight="1">
      <c r="A4" s="318" t="s">
        <v>137</v>
      </c>
      <c r="B4" s="230">
        <v>1196</v>
      </c>
      <c r="C4" s="230">
        <v>822</v>
      </c>
      <c r="D4" s="230"/>
      <c r="E4" s="230">
        <v>1523</v>
      </c>
      <c r="F4" s="230">
        <v>2345</v>
      </c>
      <c r="G4" s="231"/>
      <c r="H4" s="306">
        <v>2345</v>
      </c>
      <c r="I4" s="307">
        <v>1.9607023411371238</v>
      </c>
      <c r="J4" s="234"/>
      <c r="K4" s="308"/>
      <c r="L4" s="319">
        <v>5.070379900105948E-2</v>
      </c>
    </row>
    <row r="5" spans="1:12" ht="17.25" customHeight="1">
      <c r="A5" s="233" t="s">
        <v>138</v>
      </c>
      <c r="B5" s="230">
        <v>1256</v>
      </c>
      <c r="C5" s="230">
        <v>860</v>
      </c>
      <c r="D5" s="230">
        <v>97</v>
      </c>
      <c r="E5" s="230">
        <v>2373</v>
      </c>
      <c r="F5" s="230">
        <v>3330</v>
      </c>
      <c r="G5" s="231"/>
      <c r="H5" s="306">
        <v>3330</v>
      </c>
      <c r="I5" s="307">
        <v>2.6512738853503186</v>
      </c>
      <c r="J5" s="234"/>
      <c r="K5" s="308"/>
      <c r="L5" s="319">
        <v>7.2001556790417087E-2</v>
      </c>
    </row>
    <row r="6" spans="1:12" ht="17.25" customHeight="1">
      <c r="A6" s="320" t="s">
        <v>154</v>
      </c>
      <c r="B6" s="231">
        <v>2452</v>
      </c>
      <c r="C6" s="230">
        <v>1682</v>
      </c>
      <c r="D6" s="230">
        <v>97</v>
      </c>
      <c r="E6" s="230">
        <v>3896</v>
      </c>
      <c r="F6" s="230">
        <v>5675</v>
      </c>
      <c r="G6" s="231">
        <v>235</v>
      </c>
      <c r="H6" s="306">
        <v>5910</v>
      </c>
      <c r="I6" s="307">
        <v>2.9296875</v>
      </c>
      <c r="J6" s="234">
        <v>660</v>
      </c>
      <c r="K6" s="308"/>
      <c r="L6" s="319">
        <v>0.12778654673614565</v>
      </c>
    </row>
    <row r="7" spans="1:12" ht="17.25" customHeight="1">
      <c r="A7" s="233" t="s">
        <v>128</v>
      </c>
      <c r="B7" s="230">
        <v>1624</v>
      </c>
      <c r="C7" s="230">
        <v>931</v>
      </c>
      <c r="D7" s="230">
        <v>892</v>
      </c>
      <c r="E7" s="230">
        <v>3481</v>
      </c>
      <c r="F7" s="230">
        <v>5304</v>
      </c>
      <c r="G7" s="231">
        <v>187</v>
      </c>
      <c r="H7" s="306">
        <v>5491</v>
      </c>
      <c r="I7" s="307">
        <v>4.5509641873278239</v>
      </c>
      <c r="J7" s="234">
        <v>535</v>
      </c>
      <c r="K7" s="308"/>
      <c r="L7" s="319">
        <v>0.11872689139224632</v>
      </c>
    </row>
    <row r="8" spans="1:12" ht="17.25" customHeight="1">
      <c r="A8" s="233" t="s">
        <v>225</v>
      </c>
      <c r="B8" s="231">
        <v>1151</v>
      </c>
      <c r="C8" s="230">
        <v>1177</v>
      </c>
      <c r="D8" s="230"/>
      <c r="E8" s="230">
        <v>2025</v>
      </c>
      <c r="F8" s="230">
        <v>3202</v>
      </c>
      <c r="G8" s="231">
        <v>554</v>
      </c>
      <c r="H8" s="306">
        <v>3756</v>
      </c>
      <c r="I8" s="307">
        <v>3.7079002079002077</v>
      </c>
      <c r="J8" s="234">
        <v>189</v>
      </c>
      <c r="K8" s="308"/>
      <c r="L8" s="319">
        <v>8.1212566758200183E-2</v>
      </c>
    </row>
    <row r="9" spans="1:12" ht="17.25" customHeight="1">
      <c r="A9" s="321" t="s">
        <v>212</v>
      </c>
      <c r="B9" s="231">
        <v>984</v>
      </c>
      <c r="C9" s="230">
        <v>785</v>
      </c>
      <c r="D9" s="230"/>
      <c r="E9" s="230">
        <v>956</v>
      </c>
      <c r="F9" s="230">
        <v>1741</v>
      </c>
      <c r="G9" s="231">
        <v>401</v>
      </c>
      <c r="H9" s="306">
        <v>2142</v>
      </c>
      <c r="I9" s="307">
        <v>2.386826347305389</v>
      </c>
      <c r="J9" s="234">
        <v>149</v>
      </c>
      <c r="K9" s="308"/>
      <c r="L9" s="319">
        <v>4.631451490843045E-2</v>
      </c>
    </row>
    <row r="10" spans="1:12" ht="17.25" customHeight="1">
      <c r="A10" s="233" t="s">
        <v>131</v>
      </c>
      <c r="B10" s="230">
        <v>298</v>
      </c>
      <c r="C10" s="230">
        <v>329</v>
      </c>
      <c r="D10" s="230"/>
      <c r="E10" s="230">
        <v>1309</v>
      </c>
      <c r="F10" s="230">
        <v>1638</v>
      </c>
      <c r="G10" s="231"/>
      <c r="H10" s="306">
        <v>1638</v>
      </c>
      <c r="I10" s="307">
        <v>5.4966442953020138</v>
      </c>
      <c r="J10" s="234">
        <v>0</v>
      </c>
      <c r="K10" s="308"/>
      <c r="L10" s="319">
        <v>3.5416981988799758E-2</v>
      </c>
    </row>
    <row r="11" spans="1:12" ht="17.25" customHeight="1">
      <c r="A11" s="233" t="s">
        <v>139</v>
      </c>
      <c r="B11" s="231">
        <v>1176</v>
      </c>
      <c r="C11" s="230">
        <v>692</v>
      </c>
      <c r="D11" s="230">
        <v>642</v>
      </c>
      <c r="E11" s="230">
        <v>2015</v>
      </c>
      <c r="F11" s="230">
        <v>3349</v>
      </c>
      <c r="G11" s="231">
        <v>315</v>
      </c>
      <c r="H11" s="306">
        <v>3664</v>
      </c>
      <c r="I11" s="307">
        <v>3.1156462585034013</v>
      </c>
      <c r="J11" s="234" t="s">
        <v>158</v>
      </c>
      <c r="K11" s="308"/>
      <c r="L11" s="319">
        <v>7.9223334558585046E-2</v>
      </c>
    </row>
    <row r="12" spans="1:12" ht="17.25" customHeight="1">
      <c r="A12" s="233" t="s">
        <v>140</v>
      </c>
      <c r="B12" s="230">
        <v>249</v>
      </c>
      <c r="C12" s="230">
        <v>106</v>
      </c>
      <c r="D12" s="230">
        <v>88</v>
      </c>
      <c r="E12" s="230">
        <v>773</v>
      </c>
      <c r="F12" s="230">
        <v>967</v>
      </c>
      <c r="G12" s="231"/>
      <c r="H12" s="306">
        <v>967</v>
      </c>
      <c r="I12" s="307">
        <v>3.8835341365461846</v>
      </c>
      <c r="J12" s="234" t="s">
        <v>158</v>
      </c>
      <c r="K12" s="308"/>
      <c r="L12" s="319">
        <v>2.0908560185085082E-2</v>
      </c>
    </row>
    <row r="13" spans="1:12" ht="17.25" customHeight="1">
      <c r="A13" s="320" t="s">
        <v>155</v>
      </c>
      <c r="B13" s="230">
        <v>1425</v>
      </c>
      <c r="C13" s="231">
        <v>798</v>
      </c>
      <c r="D13" s="231">
        <v>730</v>
      </c>
      <c r="E13" s="231">
        <v>2788</v>
      </c>
      <c r="F13" s="231">
        <v>4316</v>
      </c>
      <c r="G13" s="231">
        <v>315</v>
      </c>
      <c r="H13" s="306">
        <v>4631</v>
      </c>
      <c r="I13" s="307">
        <v>4.5076586433260397</v>
      </c>
      <c r="J13" s="234">
        <v>511</v>
      </c>
      <c r="K13" s="305"/>
      <c r="L13" s="319">
        <v>0.10013189474367014</v>
      </c>
    </row>
    <row r="14" spans="1:12" ht="17.25" customHeight="1">
      <c r="A14" s="233" t="s">
        <v>148</v>
      </c>
      <c r="B14" s="230">
        <v>145</v>
      </c>
      <c r="C14" s="230">
        <v>56</v>
      </c>
      <c r="D14" s="230"/>
      <c r="E14" s="230">
        <v>179</v>
      </c>
      <c r="F14" s="230">
        <v>235</v>
      </c>
      <c r="G14" s="230"/>
      <c r="H14" s="306">
        <v>235</v>
      </c>
      <c r="I14" s="307">
        <v>1.6206896551724137</v>
      </c>
      <c r="J14" s="234" t="s">
        <v>158</v>
      </c>
      <c r="K14" s="308"/>
      <c r="L14" s="319">
        <v>5.0811909446690741E-3</v>
      </c>
    </row>
    <row r="15" spans="1:12" ht="17.25" customHeight="1">
      <c r="A15" s="233" t="s">
        <v>135</v>
      </c>
      <c r="B15" s="231">
        <v>976</v>
      </c>
      <c r="C15" s="230">
        <v>815</v>
      </c>
      <c r="D15" s="230">
        <v>98</v>
      </c>
      <c r="E15" s="230">
        <v>1291</v>
      </c>
      <c r="F15" s="230">
        <v>2204</v>
      </c>
      <c r="G15" s="230">
        <v>174</v>
      </c>
      <c r="H15" s="306">
        <v>2378</v>
      </c>
      <c r="I15" s="307">
        <v>2.6871239470517447</v>
      </c>
      <c r="J15" s="234">
        <v>145</v>
      </c>
      <c r="K15" s="308">
        <v>18</v>
      </c>
      <c r="L15" s="319">
        <v>5.1417327942225775E-2</v>
      </c>
    </row>
    <row r="16" spans="1:12" ht="17.25" customHeight="1">
      <c r="A16" s="233" t="s">
        <v>134</v>
      </c>
      <c r="B16" s="231">
        <v>507</v>
      </c>
      <c r="C16" s="230">
        <v>422</v>
      </c>
      <c r="D16" s="230">
        <v>4</v>
      </c>
      <c r="E16" s="230">
        <v>448</v>
      </c>
      <c r="F16" s="230">
        <v>874</v>
      </c>
      <c r="G16" s="230">
        <v>190</v>
      </c>
      <c r="H16" s="306">
        <v>1064</v>
      </c>
      <c r="I16" s="307">
        <v>2.2573363431151243</v>
      </c>
      <c r="J16" s="234">
        <v>64</v>
      </c>
      <c r="K16" s="308">
        <v>52</v>
      </c>
      <c r="L16" s="319">
        <v>2.3005902830331465E-2</v>
      </c>
    </row>
    <row r="17" spans="1:12" ht="17.25" customHeight="1">
      <c r="A17" s="233" t="s">
        <v>156</v>
      </c>
      <c r="B17" s="230">
        <v>93</v>
      </c>
      <c r="C17" s="230">
        <v>93</v>
      </c>
      <c r="D17" s="230"/>
      <c r="E17" s="230"/>
      <c r="F17" s="230">
        <v>93</v>
      </c>
      <c r="G17" s="230"/>
      <c r="H17" s="306">
        <v>93</v>
      </c>
      <c r="I17" s="307">
        <v>1</v>
      </c>
      <c r="J17" s="234">
        <v>0</v>
      </c>
      <c r="K17" s="308"/>
      <c r="L17" s="319">
        <v>2.0108542887413783E-3</v>
      </c>
    </row>
    <row r="18" spans="1:12" ht="17.25" customHeight="1">
      <c r="A18" s="233" t="s">
        <v>136</v>
      </c>
      <c r="B18" s="231">
        <v>752</v>
      </c>
      <c r="C18" s="230">
        <v>719</v>
      </c>
      <c r="D18" s="230">
        <v>2</v>
      </c>
      <c r="E18" s="230">
        <v>457</v>
      </c>
      <c r="F18" s="230">
        <v>1178</v>
      </c>
      <c r="G18" s="230">
        <v>179</v>
      </c>
      <c r="H18" s="306">
        <v>1357</v>
      </c>
      <c r="I18" s="307">
        <v>1.9097744360902256</v>
      </c>
      <c r="J18" s="234">
        <v>87</v>
      </c>
      <c r="K18" s="308"/>
      <c r="L18" s="319">
        <v>2.9341174944323121E-2</v>
      </c>
    </row>
    <row r="19" spans="1:12" ht="17.25" customHeight="1">
      <c r="A19" s="233" t="s">
        <v>141</v>
      </c>
      <c r="B19" s="230">
        <v>455</v>
      </c>
      <c r="C19" s="230">
        <v>301</v>
      </c>
      <c r="D19" s="230">
        <v>71</v>
      </c>
      <c r="E19" s="230">
        <v>467</v>
      </c>
      <c r="F19" s="230">
        <v>839</v>
      </c>
      <c r="G19" s="230"/>
      <c r="H19" s="306">
        <v>839</v>
      </c>
      <c r="I19" s="307">
        <v>1.925301204819277</v>
      </c>
      <c r="J19" s="234">
        <v>40</v>
      </c>
      <c r="K19" s="308">
        <v>104</v>
      </c>
      <c r="L19" s="319">
        <v>1.8140932776924905E-2</v>
      </c>
    </row>
    <row r="20" spans="1:12" ht="17.25" customHeight="1">
      <c r="A20" s="233" t="s">
        <v>133</v>
      </c>
      <c r="B20" s="230">
        <v>339</v>
      </c>
      <c r="C20" s="230">
        <v>305</v>
      </c>
      <c r="D20" s="230">
        <v>18</v>
      </c>
      <c r="E20" s="230">
        <v>302</v>
      </c>
      <c r="F20" s="230">
        <v>625</v>
      </c>
      <c r="G20" s="230"/>
      <c r="H20" s="306">
        <v>625</v>
      </c>
      <c r="I20" s="307">
        <v>1.8436578171091444</v>
      </c>
      <c r="J20" s="234">
        <v>0</v>
      </c>
      <c r="K20" s="308"/>
      <c r="L20" s="319">
        <v>1.3513805703907112E-2</v>
      </c>
    </row>
    <row r="21" spans="1:12" ht="17.25" customHeight="1">
      <c r="A21" s="233" t="s">
        <v>129</v>
      </c>
      <c r="B21" s="231">
        <v>905</v>
      </c>
      <c r="C21" s="230">
        <v>649</v>
      </c>
      <c r="D21" s="230">
        <v>58</v>
      </c>
      <c r="E21" s="230">
        <v>922</v>
      </c>
      <c r="F21" s="230">
        <v>1737</v>
      </c>
      <c r="G21" s="230">
        <v>187</v>
      </c>
      <c r="H21" s="306">
        <v>1924</v>
      </c>
      <c r="I21" s="307">
        <v>2.1259668508287293</v>
      </c>
      <c r="J21" s="234">
        <v>90</v>
      </c>
      <c r="K21" s="308">
        <v>108</v>
      </c>
      <c r="L21" s="319">
        <v>4.1600899478907653E-2</v>
      </c>
    </row>
    <row r="22" spans="1:12" ht="17.25" customHeight="1">
      <c r="A22" s="233" t="s">
        <v>130</v>
      </c>
      <c r="B22" s="231">
        <v>711</v>
      </c>
      <c r="C22" s="230">
        <v>513</v>
      </c>
      <c r="D22" s="230"/>
      <c r="E22" s="230">
        <v>538</v>
      </c>
      <c r="F22" s="230">
        <v>1051</v>
      </c>
      <c r="G22" s="230">
        <v>129</v>
      </c>
      <c r="H22" s="306">
        <v>1180</v>
      </c>
      <c r="I22" s="307">
        <v>1.659634317862166</v>
      </c>
      <c r="J22" s="234">
        <v>0</v>
      </c>
      <c r="K22" s="308">
        <v>85</v>
      </c>
      <c r="L22" s="319">
        <v>2.5514065168976627E-2</v>
      </c>
    </row>
    <row r="23" spans="1:12" ht="17.25" customHeight="1">
      <c r="A23" s="233" t="s">
        <v>190</v>
      </c>
      <c r="B23" s="230">
        <v>156</v>
      </c>
      <c r="C23" s="230">
        <v>151</v>
      </c>
      <c r="D23" s="230"/>
      <c r="E23" s="230">
        <v>107</v>
      </c>
      <c r="F23" s="230">
        <v>258</v>
      </c>
      <c r="G23" s="230"/>
      <c r="H23" s="306">
        <v>258</v>
      </c>
      <c r="I23" s="307">
        <v>1.6538461538461537</v>
      </c>
      <c r="J23" s="234">
        <v>0</v>
      </c>
      <c r="K23" s="308"/>
      <c r="L23" s="319">
        <v>5.5784989945728558E-3</v>
      </c>
    </row>
    <row r="24" spans="1:12" ht="17.25" customHeight="1">
      <c r="A24" s="233" t="s">
        <v>191</v>
      </c>
      <c r="B24" s="230">
        <v>133</v>
      </c>
      <c r="C24" s="230">
        <v>100</v>
      </c>
      <c r="D24" s="230">
        <v>39</v>
      </c>
      <c r="E24" s="230">
        <v>155</v>
      </c>
      <c r="F24" s="230">
        <v>294</v>
      </c>
      <c r="G24" s="230"/>
      <c r="H24" s="306">
        <v>294</v>
      </c>
      <c r="I24" s="307">
        <v>2.2105263157894739</v>
      </c>
      <c r="J24" s="234" t="s">
        <v>158</v>
      </c>
      <c r="K24" s="308"/>
      <c r="L24" s="319">
        <v>6.3568942031179054E-3</v>
      </c>
    </row>
    <row r="25" spans="1:12" ht="17.25" customHeight="1">
      <c r="A25" s="233" t="s">
        <v>142</v>
      </c>
      <c r="B25" s="230">
        <v>403</v>
      </c>
      <c r="C25" s="230">
        <v>344</v>
      </c>
      <c r="D25" s="230"/>
      <c r="E25" s="230">
        <v>332</v>
      </c>
      <c r="F25" s="230">
        <v>676</v>
      </c>
      <c r="G25" s="230"/>
      <c r="H25" s="306">
        <v>676</v>
      </c>
      <c r="I25" s="307">
        <v>1.7690763052208835</v>
      </c>
      <c r="J25" s="234" t="s">
        <v>158</v>
      </c>
      <c r="K25" s="308"/>
      <c r="L25" s="319">
        <v>1.4616532249345933E-2</v>
      </c>
    </row>
    <row r="26" spans="1:12" ht="17.25" customHeight="1">
      <c r="A26" s="233" t="s">
        <v>192</v>
      </c>
      <c r="B26" s="230">
        <v>95</v>
      </c>
      <c r="C26" s="230">
        <v>45</v>
      </c>
      <c r="D26" s="230">
        <v>20</v>
      </c>
      <c r="E26" s="230">
        <v>140</v>
      </c>
      <c r="F26" s="230">
        <v>205</v>
      </c>
      <c r="G26" s="230"/>
      <c r="H26" s="306">
        <v>205</v>
      </c>
      <c r="I26" s="307"/>
      <c r="J26" s="234"/>
      <c r="K26" s="308"/>
      <c r="L26" s="319">
        <v>4.4325282708815323E-3</v>
      </c>
    </row>
    <row r="27" spans="1:12" ht="27" customHeight="1">
      <c r="A27" s="335" t="s">
        <v>288</v>
      </c>
      <c r="B27" s="230">
        <v>441</v>
      </c>
      <c r="C27" s="230">
        <v>617</v>
      </c>
      <c r="D27" s="230"/>
      <c r="E27" s="230">
        <v>118</v>
      </c>
      <c r="F27" s="230">
        <v>735</v>
      </c>
      <c r="G27" s="230"/>
      <c r="H27" s="306">
        <v>735</v>
      </c>
      <c r="I27" s="307">
        <v>1.6666666666666667</v>
      </c>
      <c r="J27" s="234" t="s">
        <v>158</v>
      </c>
      <c r="K27" s="308">
        <v>381</v>
      </c>
      <c r="L27" s="319">
        <v>1.5892235507794762E-2</v>
      </c>
    </row>
    <row r="28" spans="1:12" ht="17.25" customHeight="1">
      <c r="A28" s="233" t="s">
        <v>193</v>
      </c>
      <c r="B28" s="230">
        <v>318</v>
      </c>
      <c r="C28" s="230">
        <v>291</v>
      </c>
      <c r="D28" s="230"/>
      <c r="E28" s="230">
        <v>594</v>
      </c>
      <c r="F28" s="230">
        <v>885</v>
      </c>
      <c r="G28" s="230"/>
      <c r="H28" s="306">
        <v>885</v>
      </c>
      <c r="I28" s="307">
        <v>2.7830188679245285</v>
      </c>
      <c r="J28" s="234" t="s">
        <v>158</v>
      </c>
      <c r="K28" s="308"/>
      <c r="L28" s="319">
        <v>1.913554887673247E-2</v>
      </c>
    </row>
    <row r="29" spans="1:12" ht="17.25" customHeight="1">
      <c r="A29" s="233" t="s">
        <v>194</v>
      </c>
      <c r="B29" s="230">
        <v>335</v>
      </c>
      <c r="C29" s="230">
        <v>311</v>
      </c>
      <c r="D29" s="230"/>
      <c r="E29" s="230">
        <v>692</v>
      </c>
      <c r="F29" s="230">
        <v>1003</v>
      </c>
      <c r="G29" s="230"/>
      <c r="H29" s="306">
        <v>1003</v>
      </c>
      <c r="I29" s="307">
        <v>2.9940298507462688</v>
      </c>
      <c r="J29" s="234" t="s">
        <v>158</v>
      </c>
      <c r="K29" s="308"/>
      <c r="L29" s="319">
        <v>2.1686955393630133E-2</v>
      </c>
    </row>
    <row r="30" spans="1:12" ht="17.25" customHeight="1">
      <c r="A30" s="233" t="s">
        <v>195</v>
      </c>
      <c r="B30" s="230">
        <v>123</v>
      </c>
      <c r="C30" s="230">
        <v>92</v>
      </c>
      <c r="D30" s="230">
        <v>42</v>
      </c>
      <c r="E30" s="230">
        <v>331</v>
      </c>
      <c r="F30" s="230">
        <v>465</v>
      </c>
      <c r="G30" s="230"/>
      <c r="H30" s="306">
        <v>465</v>
      </c>
      <c r="I30" s="307">
        <v>3.7804878048780486</v>
      </c>
      <c r="J30" s="234" t="s">
        <v>158</v>
      </c>
      <c r="K30" s="308"/>
      <c r="L30" s="319">
        <v>1.0054271443706891E-2</v>
      </c>
    </row>
    <row r="31" spans="1:12" ht="17.25" customHeight="1">
      <c r="A31" s="233" t="s">
        <v>196</v>
      </c>
      <c r="B31" s="230">
        <v>178</v>
      </c>
      <c r="C31" s="230">
        <v>176</v>
      </c>
      <c r="D31" s="230"/>
      <c r="E31" s="230">
        <v>280</v>
      </c>
      <c r="F31" s="230">
        <v>456</v>
      </c>
      <c r="G31" s="230"/>
      <c r="H31" s="306">
        <v>456</v>
      </c>
      <c r="I31" s="307">
        <v>2.5617977528089888</v>
      </c>
      <c r="J31" s="234" t="s">
        <v>158</v>
      </c>
      <c r="K31" s="308"/>
      <c r="L31" s="319">
        <v>9.8596726415706281E-3</v>
      </c>
    </row>
    <row r="32" spans="1:12" ht="17.25" customHeight="1">
      <c r="A32" s="233" t="s">
        <v>197</v>
      </c>
      <c r="B32" s="230">
        <v>254</v>
      </c>
      <c r="C32" s="230">
        <v>228</v>
      </c>
      <c r="D32" s="230"/>
      <c r="E32" s="230">
        <v>440</v>
      </c>
      <c r="F32" s="230">
        <v>668</v>
      </c>
      <c r="G32" s="230"/>
      <c r="H32" s="306">
        <v>668</v>
      </c>
      <c r="I32" s="307">
        <v>2.6299212598425199</v>
      </c>
      <c r="J32" s="234" t="s">
        <v>158</v>
      </c>
      <c r="K32" s="308"/>
      <c r="L32" s="319">
        <v>1.444355553633592E-2</v>
      </c>
    </row>
    <row r="33" spans="1:12" ht="17.25" customHeight="1">
      <c r="A33" s="233" t="s">
        <v>198</v>
      </c>
      <c r="B33" s="230">
        <v>321</v>
      </c>
      <c r="C33" s="230">
        <v>309</v>
      </c>
      <c r="D33" s="230"/>
      <c r="E33" s="230">
        <v>682</v>
      </c>
      <c r="F33" s="230">
        <v>991</v>
      </c>
      <c r="G33" s="230"/>
      <c r="H33" s="306">
        <v>991</v>
      </c>
      <c r="I33" s="307">
        <v>3.0872274143302181</v>
      </c>
      <c r="J33" s="234" t="s">
        <v>158</v>
      </c>
      <c r="K33" s="308"/>
      <c r="L33" s="319">
        <v>2.1427490324115117E-2</v>
      </c>
    </row>
    <row r="34" spans="1:12" ht="17.25" customHeight="1">
      <c r="A34" s="233" t="s">
        <v>143</v>
      </c>
      <c r="B34" s="231">
        <v>1563</v>
      </c>
      <c r="C34" s="230">
        <v>1407</v>
      </c>
      <c r="D34" s="230"/>
      <c r="E34" s="230">
        <v>3019</v>
      </c>
      <c r="F34" s="230">
        <v>4468</v>
      </c>
      <c r="G34" s="230">
        <v>47</v>
      </c>
      <c r="H34" s="306">
        <v>4515</v>
      </c>
      <c r="I34" s="307">
        <v>2.8886756238003839</v>
      </c>
      <c r="J34" s="234">
        <v>55</v>
      </c>
      <c r="K34" s="308"/>
      <c r="L34" s="319">
        <v>9.7623732405024977E-2</v>
      </c>
    </row>
    <row r="35" spans="1:12" ht="17.25" customHeight="1">
      <c r="A35" s="320" t="s">
        <v>199</v>
      </c>
      <c r="B35" s="230">
        <v>837</v>
      </c>
      <c r="C35" s="230">
        <v>849</v>
      </c>
      <c r="D35" s="232"/>
      <c r="E35" s="230">
        <v>1369</v>
      </c>
      <c r="F35" s="230">
        <v>2218</v>
      </c>
      <c r="G35" s="230"/>
      <c r="H35" s="306">
        <v>2218</v>
      </c>
      <c r="I35" s="307">
        <v>2.6499402628434887</v>
      </c>
      <c r="J35" s="234">
        <v>110</v>
      </c>
      <c r="K35" s="308"/>
      <c r="L35" s="319">
        <v>4.795779368202556E-2</v>
      </c>
    </row>
    <row r="36" spans="1:12" ht="17.25" customHeight="1">
      <c r="A36" s="233" t="s">
        <v>226</v>
      </c>
      <c r="B36" s="230">
        <v>276</v>
      </c>
      <c r="C36" s="230">
        <v>269</v>
      </c>
      <c r="D36" s="232"/>
      <c r="E36" s="230">
        <v>935</v>
      </c>
      <c r="F36" s="230">
        <v>1204</v>
      </c>
      <c r="G36" s="230"/>
      <c r="H36" s="306">
        <v>1204</v>
      </c>
      <c r="I36" s="307">
        <v>4.36231884057971</v>
      </c>
      <c r="J36" s="234">
        <v>24</v>
      </c>
      <c r="K36" s="308"/>
      <c r="L36" s="319">
        <v>2.6032995308006658E-2</v>
      </c>
    </row>
    <row r="37" spans="1:12" ht="17.25" customHeight="1">
      <c r="A37" s="233" t="s">
        <v>200</v>
      </c>
      <c r="B37" s="230">
        <v>269</v>
      </c>
      <c r="C37" s="230">
        <v>248</v>
      </c>
      <c r="D37" s="232"/>
      <c r="E37" s="230">
        <v>272</v>
      </c>
      <c r="F37" s="230">
        <v>520</v>
      </c>
      <c r="G37" s="230"/>
      <c r="H37" s="306">
        <v>520</v>
      </c>
      <c r="I37" s="307">
        <v>1.9330855018587361</v>
      </c>
      <c r="J37" s="234">
        <v>3</v>
      </c>
      <c r="K37" s="308"/>
      <c r="L37" s="319">
        <v>1.1243486345650717E-2</v>
      </c>
    </row>
    <row r="38" spans="1:12" ht="17.25" customHeight="1">
      <c r="A38" s="233" t="s">
        <v>201</v>
      </c>
      <c r="B38" s="230">
        <v>92</v>
      </c>
      <c r="C38" s="230">
        <v>74</v>
      </c>
      <c r="D38" s="232"/>
      <c r="E38" s="230">
        <v>155</v>
      </c>
      <c r="F38" s="230">
        <v>229</v>
      </c>
      <c r="G38" s="230"/>
      <c r="H38" s="306">
        <v>229</v>
      </c>
      <c r="I38" s="307">
        <v>2.4891304347826089</v>
      </c>
      <c r="J38" s="234">
        <v>0</v>
      </c>
      <c r="K38" s="308"/>
      <c r="L38" s="319">
        <v>4.9514584099115654E-3</v>
      </c>
    </row>
    <row r="39" spans="1:12" ht="17.25" customHeight="1">
      <c r="A39" s="233" t="s">
        <v>144</v>
      </c>
      <c r="B39" s="231">
        <v>1513</v>
      </c>
      <c r="C39" s="230">
        <v>1440</v>
      </c>
      <c r="D39" s="232"/>
      <c r="E39" s="230">
        <v>2731</v>
      </c>
      <c r="F39" s="230">
        <v>4171</v>
      </c>
      <c r="G39" s="230">
        <v>177</v>
      </c>
      <c r="H39" s="306">
        <v>4348</v>
      </c>
      <c r="I39" s="307">
        <v>2.8737607402511567</v>
      </c>
      <c r="J39" s="234">
        <v>137</v>
      </c>
      <c r="K39" s="308"/>
      <c r="L39" s="319">
        <v>9.4012843520940997E-2</v>
      </c>
    </row>
    <row r="40" spans="1:12" ht="17.25" customHeight="1">
      <c r="A40" s="320" t="s">
        <v>145</v>
      </c>
      <c r="B40" s="230">
        <v>770</v>
      </c>
      <c r="C40" s="230"/>
      <c r="D40" s="230"/>
      <c r="E40" s="230"/>
      <c r="F40" s="230">
        <v>771</v>
      </c>
      <c r="G40" s="230"/>
      <c r="H40" s="306">
        <v>771</v>
      </c>
      <c r="I40" s="307">
        <v>1.0012987012987014</v>
      </c>
      <c r="J40" s="234">
        <v>0</v>
      </c>
      <c r="K40" s="308"/>
      <c r="L40" s="319">
        <v>1.6670630716339813E-2</v>
      </c>
    </row>
    <row r="41" spans="1:12" ht="17.25" customHeight="1">
      <c r="A41" s="233" t="s">
        <v>284</v>
      </c>
      <c r="B41" s="230">
        <v>150</v>
      </c>
      <c r="C41" s="230">
        <v>155</v>
      </c>
      <c r="D41" s="230"/>
      <c r="E41" s="230"/>
      <c r="F41" s="230">
        <v>155</v>
      </c>
      <c r="G41" s="230"/>
      <c r="H41" s="306">
        <v>155</v>
      </c>
      <c r="I41" s="307">
        <v>1.0333333333333334</v>
      </c>
      <c r="J41" s="234">
        <v>0</v>
      </c>
      <c r="K41" s="308"/>
      <c r="L41" s="319">
        <v>3.3514238145689636E-3</v>
      </c>
    </row>
    <row r="42" spans="1:12" ht="17.25" customHeight="1">
      <c r="A42" s="233" t="s">
        <v>132</v>
      </c>
      <c r="B42" s="230">
        <v>96</v>
      </c>
      <c r="C42" s="230">
        <v>30</v>
      </c>
      <c r="D42" s="230"/>
      <c r="E42" s="230">
        <v>98</v>
      </c>
      <c r="F42" s="230">
        <v>128</v>
      </c>
      <c r="G42" s="230"/>
      <c r="H42" s="306">
        <v>128</v>
      </c>
      <c r="I42" s="307">
        <v>1.3333333333333333</v>
      </c>
      <c r="J42" s="234">
        <v>0</v>
      </c>
      <c r="K42" s="308"/>
      <c r="L42" s="319">
        <v>2.7676274081601766E-3</v>
      </c>
    </row>
    <row r="43" spans="1:12" ht="18" customHeight="1">
      <c r="A43" s="233" t="s">
        <v>285</v>
      </c>
      <c r="B43" s="230">
        <v>506</v>
      </c>
      <c r="C43" s="230">
        <v>552</v>
      </c>
      <c r="D43" s="230"/>
      <c r="E43" s="230">
        <v>204</v>
      </c>
      <c r="F43" s="230">
        <v>756</v>
      </c>
      <c r="G43" s="230"/>
      <c r="H43" s="306">
        <v>756</v>
      </c>
      <c r="I43" s="307">
        <v>1.4940711462450593</v>
      </c>
      <c r="J43" s="234">
        <v>0</v>
      </c>
      <c r="K43" s="308"/>
      <c r="L43" s="319">
        <v>1.6346299379446042E-2</v>
      </c>
    </row>
    <row r="44" spans="1:12" ht="17.25" customHeight="1">
      <c r="A44" s="321" t="s">
        <v>227</v>
      </c>
      <c r="B44" s="230">
        <v>38</v>
      </c>
      <c r="C44" s="230">
        <v>19</v>
      </c>
      <c r="D44" s="230">
        <v>6</v>
      </c>
      <c r="E44" s="230">
        <v>34</v>
      </c>
      <c r="F44" s="230">
        <v>59</v>
      </c>
      <c r="G44" s="230"/>
      <c r="H44" s="306">
        <v>59</v>
      </c>
      <c r="I44" s="307">
        <v>1.5526315789473684</v>
      </c>
      <c r="J44" s="234">
        <v>0</v>
      </c>
      <c r="K44" s="308"/>
      <c r="L44" s="319">
        <v>1.2757032584488313E-3</v>
      </c>
    </row>
    <row r="45" spans="1:12" ht="17.25" customHeight="1">
      <c r="A45" s="233" t="s">
        <v>286</v>
      </c>
      <c r="B45" s="230">
        <v>70</v>
      </c>
      <c r="C45" s="230">
        <v>86</v>
      </c>
      <c r="D45" s="230"/>
      <c r="E45" s="230"/>
      <c r="F45" s="230">
        <v>86</v>
      </c>
      <c r="G45" s="230"/>
      <c r="H45" s="306">
        <v>86</v>
      </c>
      <c r="I45" s="307">
        <v>1.2285714285714286</v>
      </c>
      <c r="J45" s="234">
        <v>0</v>
      </c>
      <c r="K45" s="308">
        <v>55</v>
      </c>
      <c r="L45" s="319">
        <v>1.8594996648576185E-3</v>
      </c>
    </row>
    <row r="46" spans="1:12" ht="17.25" customHeight="1">
      <c r="A46" s="237" t="s">
        <v>61</v>
      </c>
      <c r="B46" s="323">
        <v>18678</v>
      </c>
      <c r="C46" s="324">
        <v>14435</v>
      </c>
      <c r="D46" s="324">
        <v>2077</v>
      </c>
      <c r="E46" s="324">
        <v>25997</v>
      </c>
      <c r="F46" s="324">
        <v>43474</v>
      </c>
      <c r="G46" s="325">
        <v>2775</v>
      </c>
      <c r="H46" s="325">
        <v>46249</v>
      </c>
      <c r="I46" s="326">
        <v>2.7363184079601992</v>
      </c>
      <c r="J46" s="327">
        <v>2799</v>
      </c>
      <c r="K46" s="328">
        <v>803</v>
      </c>
      <c r="L46" s="329">
        <v>0.99515665203571924</v>
      </c>
    </row>
    <row r="47" spans="1:12" s="322" customFormat="1" ht="16.5" customHeight="1" thickBot="1">
      <c r="A47" s="330" t="s">
        <v>287</v>
      </c>
      <c r="B47" s="331"/>
      <c r="C47" s="331"/>
      <c r="D47" s="331"/>
      <c r="E47" s="331"/>
      <c r="F47" s="331"/>
      <c r="G47" s="332"/>
      <c r="H47" s="331">
        <v>564</v>
      </c>
      <c r="I47" s="333"/>
      <c r="J47" s="332"/>
      <c r="K47" s="332"/>
      <c r="L47" s="334"/>
    </row>
    <row r="49" spans="1:2">
      <c r="A49" s="236"/>
    </row>
    <row r="50" spans="1:2">
      <c r="A50" s="236"/>
    </row>
    <row r="51" spans="1:2">
      <c r="A51" s="236"/>
      <c r="B51" s="229"/>
    </row>
  </sheetData>
  <mergeCells count="1">
    <mergeCell ref="A1:I1"/>
  </mergeCells>
  <phoneticPr fontId="8" type="noConversion"/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57"/>
  <sheetViews>
    <sheetView workbookViewId="0">
      <selection activeCell="T3" sqref="T3"/>
    </sheetView>
  </sheetViews>
  <sheetFormatPr baseColWidth="10" defaultRowHeight="12.75"/>
  <cols>
    <col min="1" max="1" width="14.5703125" style="95" customWidth="1"/>
    <col min="2" max="13" width="6.7109375" style="95" customWidth="1"/>
    <col min="14" max="14" width="6.7109375" style="97" customWidth="1"/>
    <col min="15" max="16" width="6.7109375" style="95" customWidth="1"/>
    <col min="17" max="17" width="7.7109375" style="95" customWidth="1"/>
    <col min="18" max="18" width="8.85546875" style="95" customWidth="1"/>
    <col min="19" max="16384" width="11.42578125" style="95"/>
  </cols>
  <sheetData>
    <row r="1" spans="1:17" ht="24.75" customHeight="1">
      <c r="A1" s="406" t="s">
        <v>273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</row>
    <row r="2" spans="1:17" ht="24.75" customHeight="1" thickBo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</row>
    <row r="3" spans="1:17" ht="63" customHeight="1">
      <c r="A3" s="405" t="s">
        <v>230</v>
      </c>
      <c r="B3" s="124" t="s">
        <v>13</v>
      </c>
      <c r="C3" s="124" t="s">
        <v>115</v>
      </c>
      <c r="D3" s="124" t="s">
        <v>60</v>
      </c>
      <c r="E3" s="124" t="s">
        <v>175</v>
      </c>
      <c r="F3" s="124" t="s">
        <v>177</v>
      </c>
      <c r="G3" s="124" t="s">
        <v>180</v>
      </c>
      <c r="H3" s="124" t="s">
        <v>16</v>
      </c>
      <c r="I3" s="124" t="s">
        <v>176</v>
      </c>
      <c r="J3" s="124" t="s">
        <v>174</v>
      </c>
      <c r="K3" s="124" t="s">
        <v>181</v>
      </c>
      <c r="L3" s="124" t="s">
        <v>182</v>
      </c>
      <c r="M3" s="124" t="s">
        <v>20</v>
      </c>
      <c r="N3" s="124" t="s">
        <v>179</v>
      </c>
      <c r="O3" s="124" t="s">
        <v>21</v>
      </c>
      <c r="P3" s="124" t="s">
        <v>178</v>
      </c>
      <c r="Q3" s="239" t="s">
        <v>22</v>
      </c>
    </row>
    <row r="4" spans="1:17" ht="27" customHeight="1">
      <c r="A4" s="405"/>
      <c r="B4" s="354">
        <v>13246</v>
      </c>
      <c r="C4" s="354">
        <v>1925</v>
      </c>
      <c r="D4" s="354">
        <v>2077</v>
      </c>
      <c r="E4" s="354">
        <v>3201</v>
      </c>
      <c r="F4" s="354">
        <v>3563</v>
      </c>
      <c r="G4" s="354">
        <v>2217</v>
      </c>
      <c r="H4" s="354">
        <v>2269</v>
      </c>
      <c r="I4" s="354">
        <v>2837</v>
      </c>
      <c r="J4" s="354">
        <v>2771</v>
      </c>
      <c r="K4" s="354">
        <v>1372</v>
      </c>
      <c r="L4" s="354">
        <v>3199</v>
      </c>
      <c r="M4" s="354">
        <v>687</v>
      </c>
      <c r="N4" s="354">
        <v>1114</v>
      </c>
      <c r="O4" s="354">
        <v>645</v>
      </c>
      <c r="P4" s="354">
        <v>2351</v>
      </c>
      <c r="Q4" s="348">
        <v>43474</v>
      </c>
    </row>
    <row r="5" spans="1:17" ht="38.25">
      <c r="A5" s="240" t="s">
        <v>231</v>
      </c>
      <c r="B5" s="355">
        <v>1897</v>
      </c>
      <c r="C5" s="355">
        <v>116</v>
      </c>
      <c r="D5" s="355">
        <v>20</v>
      </c>
      <c r="E5" s="355">
        <v>123</v>
      </c>
      <c r="F5" s="355">
        <v>33</v>
      </c>
      <c r="G5" s="355">
        <v>44</v>
      </c>
      <c r="H5" s="355">
        <v>17</v>
      </c>
      <c r="I5" s="355">
        <v>44</v>
      </c>
      <c r="J5" s="355">
        <v>34</v>
      </c>
      <c r="K5" s="355">
        <v>38</v>
      </c>
      <c r="L5" s="355">
        <v>281</v>
      </c>
      <c r="M5" s="355">
        <v>40</v>
      </c>
      <c r="N5" s="355">
        <v>57</v>
      </c>
      <c r="O5" s="355">
        <v>24</v>
      </c>
      <c r="P5" s="355">
        <v>7</v>
      </c>
      <c r="Q5" s="241">
        <v>2775</v>
      </c>
    </row>
    <row r="6" spans="1:17" ht="27" customHeight="1">
      <c r="A6" s="242" t="s">
        <v>61</v>
      </c>
      <c r="B6" s="241">
        <v>15143</v>
      </c>
      <c r="C6" s="241">
        <v>2041</v>
      </c>
      <c r="D6" s="241">
        <v>2097</v>
      </c>
      <c r="E6" s="241">
        <v>3324</v>
      </c>
      <c r="F6" s="241">
        <v>3596</v>
      </c>
      <c r="G6" s="241">
        <v>2261</v>
      </c>
      <c r="H6" s="241">
        <v>2286</v>
      </c>
      <c r="I6" s="241">
        <v>2881</v>
      </c>
      <c r="J6" s="241">
        <v>2805</v>
      </c>
      <c r="K6" s="241">
        <v>1410</v>
      </c>
      <c r="L6" s="241">
        <v>3480</v>
      </c>
      <c r="M6" s="241">
        <v>727</v>
      </c>
      <c r="N6" s="241">
        <v>1171</v>
      </c>
      <c r="O6" s="241">
        <v>669</v>
      </c>
      <c r="P6" s="241">
        <v>2358</v>
      </c>
      <c r="Q6" s="241">
        <v>46249</v>
      </c>
    </row>
    <row r="7" spans="1:17" ht="18" customHeight="1">
      <c r="A7" s="236" t="s">
        <v>274</v>
      </c>
      <c r="N7" s="95"/>
    </row>
    <row r="8" spans="1:17" ht="18" customHeight="1">
      <c r="N8" s="95"/>
    </row>
    <row r="9" spans="1:17" ht="18" customHeight="1">
      <c r="N9" s="95"/>
    </row>
    <row r="10" spans="1:17" ht="18" customHeight="1">
      <c r="N10" s="95"/>
    </row>
    <row r="11" spans="1:17" ht="18" customHeight="1">
      <c r="N11" s="95"/>
    </row>
    <row r="12" spans="1:17" ht="18" customHeight="1">
      <c r="A12" s="236"/>
      <c r="N12" s="95"/>
    </row>
    <row r="13" spans="1:17" ht="16.5" customHeight="1">
      <c r="N13" s="95"/>
    </row>
    <row r="14" spans="1:17" ht="16.5" customHeight="1">
      <c r="N14" s="95"/>
    </row>
    <row r="15" spans="1:17" ht="18" customHeight="1">
      <c r="N15" s="95"/>
    </row>
    <row r="16" spans="1:17" ht="17.25" customHeight="1">
      <c r="N16" s="95"/>
    </row>
    <row r="17" spans="14:14" ht="17.25" customHeight="1">
      <c r="N17" s="95"/>
    </row>
    <row r="18" spans="14:14" ht="18" customHeight="1">
      <c r="N18" s="95"/>
    </row>
    <row r="19" spans="14:14" ht="18" customHeight="1">
      <c r="N19" s="95"/>
    </row>
    <row r="20" spans="14:14" ht="18" customHeight="1">
      <c r="N20" s="95"/>
    </row>
    <row r="21" spans="14:14" ht="18" customHeight="1">
      <c r="N21" s="95"/>
    </row>
    <row r="22" spans="14:14" ht="18" customHeight="1">
      <c r="N22" s="95"/>
    </row>
    <row r="23" spans="14:14" ht="18" customHeight="1">
      <c r="N23" s="95"/>
    </row>
    <row r="24" spans="14:14" ht="18" customHeight="1">
      <c r="N24" s="95"/>
    </row>
    <row r="25" spans="14:14" ht="18" customHeight="1">
      <c r="N25" s="95"/>
    </row>
    <row r="26" spans="14:14" ht="18" customHeight="1">
      <c r="N26" s="95"/>
    </row>
    <row r="27" spans="14:14" ht="18" customHeight="1">
      <c r="N27" s="95"/>
    </row>
    <row r="28" spans="14:14" ht="18" customHeight="1">
      <c r="N28" s="95"/>
    </row>
    <row r="29" spans="14:14" ht="18" customHeight="1">
      <c r="N29" s="95"/>
    </row>
    <row r="30" spans="14:14" ht="18" customHeight="1">
      <c r="N30" s="95"/>
    </row>
    <row r="31" spans="14:14" ht="18" customHeight="1">
      <c r="N31" s="95"/>
    </row>
    <row r="32" spans="14:14">
      <c r="N32" s="95"/>
    </row>
    <row r="33" spans="14:14" ht="19.5" customHeight="1">
      <c r="N33" s="95"/>
    </row>
    <row r="34" spans="14:14" ht="18" customHeight="1">
      <c r="N34" s="95"/>
    </row>
    <row r="35" spans="14:14" ht="18" customHeight="1">
      <c r="N35" s="95"/>
    </row>
    <row r="36" spans="14:14" ht="18" customHeight="1">
      <c r="N36" s="95"/>
    </row>
    <row r="37" spans="14:14" ht="18" customHeight="1">
      <c r="N37" s="95"/>
    </row>
    <row r="38" spans="14:14" ht="18" customHeight="1">
      <c r="N38" s="95"/>
    </row>
    <row r="39" spans="14:14" ht="18" customHeight="1">
      <c r="N39" s="95"/>
    </row>
    <row r="40" spans="14:14" ht="18" customHeight="1">
      <c r="N40" s="95"/>
    </row>
    <row r="41" spans="14:14">
      <c r="N41" s="95"/>
    </row>
    <row r="42" spans="14:14" ht="18" customHeight="1">
      <c r="N42" s="95"/>
    </row>
    <row r="43" spans="14:14" ht="18" customHeight="1">
      <c r="N43" s="95"/>
    </row>
    <row r="44" spans="14:14" ht="18" customHeight="1">
      <c r="N44" s="95"/>
    </row>
    <row r="45" spans="14:14" ht="18" customHeight="1">
      <c r="N45" s="95"/>
    </row>
    <row r="46" spans="14:14" ht="18" customHeight="1">
      <c r="N46" s="95"/>
    </row>
    <row r="47" spans="14:14" ht="15" customHeight="1">
      <c r="N47" s="95"/>
    </row>
    <row r="48" spans="14:14" ht="13.5" customHeight="1">
      <c r="N48" s="95"/>
    </row>
    <row r="49" spans="1:14" ht="14.25" customHeight="1">
      <c r="N49" s="95"/>
    </row>
    <row r="50" spans="1:14" ht="17.25" customHeight="1">
      <c r="N50" s="95"/>
    </row>
    <row r="51" spans="1:14" ht="15.75" customHeight="1">
      <c r="N51" s="95"/>
    </row>
    <row r="52" spans="1:14" ht="15.75" customHeight="1">
      <c r="N52" s="95"/>
    </row>
    <row r="53" spans="1:14" ht="21" customHeight="1">
      <c r="N53" s="95"/>
    </row>
    <row r="54" spans="1:14" ht="28.9" customHeight="1"/>
    <row r="55" spans="1:14">
      <c r="A55" s="96"/>
      <c r="B55" s="96"/>
      <c r="C55" s="96"/>
    </row>
    <row r="57" spans="1:14" ht="33.75" customHeight="1"/>
  </sheetData>
  <mergeCells count="2">
    <mergeCell ref="A3:A4"/>
    <mergeCell ref="A1:Q1"/>
  </mergeCells>
  <phoneticPr fontId="8" type="noConversion"/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53"/>
  <sheetViews>
    <sheetView topLeftCell="A16" zoomScaleNormal="100" workbookViewId="0">
      <selection activeCell="I23" sqref="I23"/>
    </sheetView>
  </sheetViews>
  <sheetFormatPr baseColWidth="10" defaultRowHeight="14.25"/>
  <cols>
    <col min="1" max="1" width="15.140625" style="104" customWidth="1"/>
    <col min="2" max="2" width="20.28515625" style="104" customWidth="1"/>
    <col min="3" max="3" width="14.7109375" style="104" customWidth="1"/>
    <col min="4" max="4" width="16" style="104" customWidth="1"/>
    <col min="5" max="5" width="15" style="105" customWidth="1"/>
    <col min="6" max="16384" width="11.42578125" style="104"/>
  </cols>
  <sheetData>
    <row r="1" spans="1:7">
      <c r="A1" s="2"/>
    </row>
    <row r="2" spans="1:7" ht="15.75">
      <c r="A2" s="407" t="s">
        <v>255</v>
      </c>
      <c r="B2" s="407"/>
      <c r="C2" s="407"/>
      <c r="D2" s="407"/>
      <c r="E2" s="407"/>
    </row>
    <row r="3" spans="1:7" ht="15" thickBot="1">
      <c r="A3" s="286"/>
      <c r="B3" s="286"/>
      <c r="C3" s="286"/>
      <c r="D3" s="286"/>
      <c r="E3" s="286"/>
      <c r="F3" s="286"/>
    </row>
    <row r="4" spans="1:7" ht="28.5" customHeight="1" thickBot="1">
      <c r="A4" s="414" t="s">
        <v>159</v>
      </c>
      <c r="B4" s="415"/>
      <c r="C4" s="416"/>
      <c r="D4" s="112" t="s">
        <v>160</v>
      </c>
      <c r="E4" s="112" t="s">
        <v>161</v>
      </c>
      <c r="F4" s="112" t="s">
        <v>162</v>
      </c>
    </row>
    <row r="5" spans="1:7" ht="15" customHeight="1">
      <c r="A5" s="410" t="s">
        <v>164</v>
      </c>
      <c r="B5" s="411"/>
      <c r="C5" s="106" t="s">
        <v>56</v>
      </c>
      <c r="D5" s="107">
        <v>67</v>
      </c>
      <c r="E5" s="408">
        <f>D5+D6</f>
        <v>90</v>
      </c>
      <c r="F5" s="419">
        <f>E5</f>
        <v>90</v>
      </c>
    </row>
    <row r="6" spans="1:7" ht="15" thickBot="1">
      <c r="A6" s="412"/>
      <c r="B6" s="413"/>
      <c r="C6" s="108" t="s">
        <v>57</v>
      </c>
      <c r="D6" s="109">
        <v>23</v>
      </c>
      <c r="E6" s="409"/>
      <c r="F6" s="420"/>
    </row>
    <row r="7" spans="1:7">
      <c r="A7" s="410" t="s">
        <v>163</v>
      </c>
      <c r="B7" s="411"/>
      <c r="C7" s="106" t="s">
        <v>56</v>
      </c>
      <c r="D7" s="107">
        <v>36</v>
      </c>
      <c r="E7" s="408">
        <f>D7+D8</f>
        <v>56</v>
      </c>
      <c r="F7" s="419">
        <f>E7</f>
        <v>56</v>
      </c>
    </row>
    <row r="8" spans="1:7" ht="15" thickBot="1">
      <c r="A8" s="421"/>
      <c r="B8" s="422"/>
      <c r="C8" s="169" t="s">
        <v>57</v>
      </c>
      <c r="D8" s="170">
        <v>20</v>
      </c>
      <c r="E8" s="423"/>
      <c r="F8" s="424"/>
    </row>
    <row r="9" spans="1:7">
      <c r="A9" s="410" t="s">
        <v>256</v>
      </c>
      <c r="B9" s="350" t="s">
        <v>165</v>
      </c>
      <c r="C9" s="287" t="s">
        <v>257</v>
      </c>
      <c r="D9" s="288">
        <v>7</v>
      </c>
      <c r="E9" s="289">
        <v>7</v>
      </c>
      <c r="F9" s="290">
        <v>7</v>
      </c>
    </row>
    <row r="10" spans="1:7">
      <c r="A10" s="421"/>
      <c r="B10" s="427" t="s">
        <v>166</v>
      </c>
      <c r="C10" s="110" t="s">
        <v>56</v>
      </c>
      <c r="D10" s="291">
        <v>325</v>
      </c>
      <c r="E10" s="428">
        <f>D10+D11+D12</f>
        <v>396</v>
      </c>
      <c r="F10" s="425">
        <v>437</v>
      </c>
    </row>
    <row r="11" spans="1:7">
      <c r="A11" s="421"/>
      <c r="B11" s="427"/>
      <c r="C11" s="110" t="s">
        <v>57</v>
      </c>
      <c r="D11" s="111">
        <v>50</v>
      </c>
      <c r="E11" s="429"/>
      <c r="F11" s="426"/>
    </row>
    <row r="12" spans="1:7" ht="18" customHeight="1">
      <c r="A12" s="421"/>
      <c r="B12" s="427"/>
      <c r="C12" s="110" t="s">
        <v>167</v>
      </c>
      <c r="D12" s="111">
        <v>21</v>
      </c>
      <c r="E12" s="429"/>
      <c r="F12" s="426"/>
    </row>
    <row r="13" spans="1:7" ht="18" customHeight="1" thickBot="1">
      <c r="A13" s="412"/>
      <c r="B13" s="351" t="s">
        <v>171</v>
      </c>
      <c r="C13" s="108"/>
      <c r="D13" s="109">
        <v>81</v>
      </c>
      <c r="E13" s="284">
        <f>D13</f>
        <v>81</v>
      </c>
      <c r="F13" s="285">
        <f>E13</f>
        <v>81</v>
      </c>
    </row>
    <row r="14" spans="1:7" ht="21" customHeight="1" thickBot="1">
      <c r="A14" s="417" t="s">
        <v>258</v>
      </c>
      <c r="B14" s="418"/>
      <c r="C14" s="295" t="s">
        <v>56</v>
      </c>
      <c r="D14" s="292">
        <v>22</v>
      </c>
      <c r="E14" s="292">
        <f>D14</f>
        <v>22</v>
      </c>
      <c r="F14" s="293">
        <v>20</v>
      </c>
    </row>
    <row r="15" spans="1:7">
      <c r="A15" s="410" t="s">
        <v>168</v>
      </c>
      <c r="B15" s="411"/>
      <c r="C15" s="106" t="s">
        <v>56</v>
      </c>
      <c r="D15" s="107">
        <v>55</v>
      </c>
      <c r="E15" s="408">
        <f>D15+D16</f>
        <v>82</v>
      </c>
      <c r="F15" s="419">
        <f>E15</f>
        <v>82</v>
      </c>
      <c r="G15" s="227"/>
    </row>
    <row r="16" spans="1:7" ht="15" thickBot="1">
      <c r="A16" s="412"/>
      <c r="B16" s="413"/>
      <c r="C16" s="108" t="s">
        <v>57</v>
      </c>
      <c r="D16" s="109">
        <v>27</v>
      </c>
      <c r="E16" s="409"/>
      <c r="F16" s="420"/>
    </row>
    <row r="17" spans="1:6">
      <c r="A17" s="410" t="s">
        <v>259</v>
      </c>
      <c r="B17" s="411"/>
      <c r="C17" s="106" t="s">
        <v>56</v>
      </c>
      <c r="D17" s="107">
        <v>56</v>
      </c>
      <c r="E17" s="408">
        <f>D17+D18</f>
        <v>77</v>
      </c>
      <c r="F17" s="419">
        <f>E17</f>
        <v>77</v>
      </c>
    </row>
    <row r="18" spans="1:6" ht="15" thickBot="1">
      <c r="A18" s="412"/>
      <c r="B18" s="413"/>
      <c r="C18" s="108" t="s">
        <v>57</v>
      </c>
      <c r="D18" s="109">
        <v>21</v>
      </c>
      <c r="E18" s="409"/>
      <c r="F18" s="420"/>
    </row>
    <row r="19" spans="1:6">
      <c r="A19" s="410" t="s">
        <v>169</v>
      </c>
      <c r="B19" s="411"/>
      <c r="C19" s="106" t="s">
        <v>56</v>
      </c>
      <c r="D19" s="294">
        <v>38</v>
      </c>
      <c r="E19" s="408">
        <f>D19+D20</f>
        <v>59</v>
      </c>
      <c r="F19" s="419">
        <f>E19</f>
        <v>59</v>
      </c>
    </row>
    <row r="20" spans="1:6" ht="15" thickBot="1">
      <c r="A20" s="412"/>
      <c r="B20" s="413"/>
      <c r="C20" s="108" t="s">
        <v>57</v>
      </c>
      <c r="D20" s="109">
        <v>21</v>
      </c>
      <c r="E20" s="409"/>
      <c r="F20" s="420"/>
    </row>
    <row r="21" spans="1:6">
      <c r="A21" s="410" t="s">
        <v>208</v>
      </c>
      <c r="B21" s="411"/>
      <c r="C21" s="106" t="s">
        <v>56</v>
      </c>
      <c r="D21" s="107">
        <v>66</v>
      </c>
      <c r="E21" s="408">
        <f>D21+D22</f>
        <v>89</v>
      </c>
      <c r="F21" s="419">
        <f>E21</f>
        <v>89</v>
      </c>
    </row>
    <row r="22" spans="1:6" ht="15" thickBot="1">
      <c r="A22" s="412"/>
      <c r="B22" s="413"/>
      <c r="C22" s="108" t="s">
        <v>57</v>
      </c>
      <c r="D22" s="109">
        <v>23</v>
      </c>
      <c r="E22" s="409"/>
      <c r="F22" s="420"/>
    </row>
    <row r="23" spans="1:6">
      <c r="A23" s="410" t="s">
        <v>260</v>
      </c>
      <c r="B23" s="411"/>
      <c r="C23" s="106" t="s">
        <v>56</v>
      </c>
      <c r="D23" s="107">
        <v>64</v>
      </c>
      <c r="E23" s="408">
        <f>D23+D24</f>
        <v>93</v>
      </c>
      <c r="F23" s="419">
        <f>E23</f>
        <v>93</v>
      </c>
    </row>
    <row r="24" spans="1:6" ht="15" thickBot="1">
      <c r="A24" s="412"/>
      <c r="B24" s="413"/>
      <c r="C24" s="108" t="s">
        <v>57</v>
      </c>
      <c r="D24" s="109">
        <v>29</v>
      </c>
      <c r="E24" s="409"/>
      <c r="F24" s="420"/>
    </row>
    <row r="25" spans="1:6">
      <c r="A25" s="410" t="s">
        <v>170</v>
      </c>
      <c r="B25" s="411"/>
      <c r="C25" s="106" t="s">
        <v>56</v>
      </c>
      <c r="D25" s="107">
        <v>67</v>
      </c>
      <c r="E25" s="408">
        <f>D25+D26</f>
        <v>95</v>
      </c>
      <c r="F25" s="419">
        <f>E25</f>
        <v>95</v>
      </c>
    </row>
    <row r="26" spans="1:6" ht="15" thickBot="1">
      <c r="A26" s="412"/>
      <c r="B26" s="413"/>
      <c r="C26" s="108" t="s">
        <v>57</v>
      </c>
      <c r="D26" s="109">
        <v>28</v>
      </c>
      <c r="E26" s="409"/>
      <c r="F26" s="420"/>
    </row>
    <row r="27" spans="1:6">
      <c r="A27" s="410" t="s">
        <v>261</v>
      </c>
      <c r="B27" s="411"/>
      <c r="C27" s="106" t="s">
        <v>56</v>
      </c>
      <c r="D27" s="107">
        <v>32</v>
      </c>
      <c r="E27" s="408">
        <f>D27+D28</f>
        <v>47</v>
      </c>
      <c r="F27" s="419">
        <f>E27</f>
        <v>47</v>
      </c>
    </row>
    <row r="28" spans="1:6" ht="15" thickBot="1">
      <c r="A28" s="412"/>
      <c r="B28" s="413"/>
      <c r="C28" s="108" t="s">
        <v>57</v>
      </c>
      <c r="D28" s="109">
        <v>15</v>
      </c>
      <c r="E28" s="409"/>
      <c r="F28" s="420"/>
    </row>
    <row r="29" spans="1:6">
      <c r="A29" s="410" t="s">
        <v>218</v>
      </c>
      <c r="B29" s="411"/>
      <c r="C29" s="106" t="s">
        <v>56</v>
      </c>
      <c r="D29" s="107">
        <v>15</v>
      </c>
      <c r="E29" s="408">
        <f>D29+D30</f>
        <v>27</v>
      </c>
      <c r="F29" s="419">
        <f>E29</f>
        <v>27</v>
      </c>
    </row>
    <row r="30" spans="1:6" ht="15" thickBot="1">
      <c r="A30" s="412"/>
      <c r="B30" s="413"/>
      <c r="C30" s="108" t="s">
        <v>57</v>
      </c>
      <c r="D30" s="109">
        <v>12</v>
      </c>
      <c r="E30" s="409"/>
      <c r="F30" s="420"/>
    </row>
    <row r="31" spans="1:6" ht="18" customHeight="1">
      <c r="A31" s="410" t="s">
        <v>262</v>
      </c>
      <c r="B31" s="411"/>
      <c r="C31" s="106" t="s">
        <v>56</v>
      </c>
      <c r="D31" s="107">
        <v>61</v>
      </c>
      <c r="E31" s="408">
        <f>D31+D32</f>
        <v>88</v>
      </c>
      <c r="F31" s="419">
        <f>E31</f>
        <v>88</v>
      </c>
    </row>
    <row r="32" spans="1:6" ht="15" thickBot="1">
      <c r="A32" s="412"/>
      <c r="B32" s="413"/>
      <c r="C32" s="108" t="s">
        <v>57</v>
      </c>
      <c r="D32" s="109">
        <v>27</v>
      </c>
      <c r="E32" s="409"/>
      <c r="F32" s="420"/>
    </row>
    <row r="33" spans="1:6">
      <c r="A33" s="410" t="s">
        <v>172</v>
      </c>
      <c r="B33" s="411"/>
      <c r="C33" s="106" t="s">
        <v>56</v>
      </c>
      <c r="D33" s="107">
        <v>57</v>
      </c>
      <c r="E33" s="408">
        <f>D33+D34</f>
        <v>88</v>
      </c>
      <c r="F33" s="419">
        <f>E33</f>
        <v>88</v>
      </c>
    </row>
    <row r="34" spans="1:6" ht="15" thickBot="1">
      <c r="A34" s="421"/>
      <c r="B34" s="422"/>
      <c r="C34" s="169" t="s">
        <v>57</v>
      </c>
      <c r="D34" s="170">
        <v>31</v>
      </c>
      <c r="E34" s="423"/>
      <c r="F34" s="424"/>
    </row>
    <row r="35" spans="1:6" ht="15">
      <c r="A35" s="430" t="s">
        <v>209</v>
      </c>
      <c r="B35" s="436"/>
      <c r="C35" s="174" t="s">
        <v>56</v>
      </c>
      <c r="D35" s="171">
        <f>D5+D7+D9+D10+D12+D13+D14+D15+D17+D19+D21+D23+D25+D27+D29+D31+D33</f>
        <v>1070</v>
      </c>
      <c r="E35" s="438">
        <f>SUM(E5:E34)</f>
        <v>1397</v>
      </c>
      <c r="F35" s="440"/>
    </row>
    <row r="36" spans="1:6" ht="19.5" customHeight="1" thickBot="1">
      <c r="A36" s="433"/>
      <c r="B36" s="437"/>
      <c r="C36" s="175" t="s">
        <v>57</v>
      </c>
      <c r="D36" s="172">
        <f>D6+D8+D11+D16+D18+D20+D22+D24+D26+D28+D30+D32+D34</f>
        <v>327</v>
      </c>
      <c r="E36" s="439"/>
      <c r="F36" s="441"/>
    </row>
    <row r="37" spans="1:6" ht="19.5" customHeight="1">
      <c r="A37" s="212"/>
      <c r="B37" s="212"/>
      <c r="C37" s="213"/>
      <c r="D37" s="214"/>
      <c r="E37" s="215"/>
      <c r="F37" s="214"/>
    </row>
    <row r="38" spans="1:6" s="216" customFormat="1" ht="19.5" customHeight="1" thickBot="1">
      <c r="A38" s="104"/>
      <c r="B38" s="104"/>
      <c r="C38" s="104"/>
      <c r="D38" s="104"/>
      <c r="E38" s="104"/>
      <c r="F38" s="105"/>
    </row>
    <row r="39" spans="1:6" ht="15">
      <c r="A39" s="430" t="s">
        <v>210</v>
      </c>
      <c r="B39" s="436"/>
      <c r="C39" s="174" t="s">
        <v>56</v>
      </c>
      <c r="D39" s="171">
        <v>468</v>
      </c>
      <c r="E39" s="442">
        <v>535</v>
      </c>
      <c r="F39" s="173"/>
    </row>
    <row r="40" spans="1:6" ht="15.75" customHeight="1" thickBot="1">
      <c r="A40" s="433"/>
      <c r="B40" s="437"/>
      <c r="C40" s="175" t="s">
        <v>57</v>
      </c>
      <c r="D40" s="172">
        <v>67</v>
      </c>
      <c r="E40" s="443"/>
      <c r="F40" s="173"/>
    </row>
    <row r="41" spans="1:6" ht="15.75" customHeight="1" thickBot="1">
      <c r="A41" s="286"/>
      <c r="B41" s="286"/>
      <c r="C41" s="286"/>
      <c r="D41" s="286"/>
      <c r="E41" s="286"/>
      <c r="F41" s="286"/>
    </row>
    <row r="42" spans="1:6" ht="14.25" customHeight="1">
      <c r="A42" s="430" t="s">
        <v>291</v>
      </c>
      <c r="B42" s="431"/>
      <c r="C42" s="432"/>
      <c r="D42" s="349"/>
      <c r="E42" s="286"/>
      <c r="F42" s="286"/>
    </row>
    <row r="43" spans="1:6" ht="15" customHeight="1" thickBot="1">
      <c r="A43" s="433"/>
      <c r="B43" s="434"/>
      <c r="C43" s="435"/>
      <c r="D43" s="286"/>
      <c r="E43" s="286"/>
      <c r="F43" s="286"/>
    </row>
    <row r="44" spans="1:6">
      <c r="A44" s="286"/>
      <c r="B44" s="286"/>
      <c r="C44" s="286"/>
      <c r="D44" s="349"/>
      <c r="E44" s="286"/>
      <c r="F44" s="286"/>
    </row>
    <row r="45" spans="1:6">
      <c r="A45" s="286"/>
      <c r="B45" s="286"/>
      <c r="C45" s="286"/>
      <c r="D45" s="286"/>
      <c r="E45" s="286"/>
      <c r="F45" s="286"/>
    </row>
    <row r="46" spans="1:6">
      <c r="A46" s="286"/>
      <c r="B46" s="286"/>
      <c r="C46" s="286"/>
      <c r="D46" s="286"/>
      <c r="E46" s="286"/>
      <c r="F46" s="286"/>
    </row>
    <row r="47" spans="1:6">
      <c r="A47" s="286"/>
      <c r="B47" s="286"/>
      <c r="C47" s="286"/>
      <c r="D47" s="286"/>
      <c r="E47" s="286"/>
      <c r="F47" s="286"/>
    </row>
    <row r="48" spans="1:6">
      <c r="A48" s="286"/>
      <c r="B48" s="286"/>
      <c r="C48" s="286"/>
      <c r="D48" s="286"/>
      <c r="E48" s="286"/>
      <c r="F48" s="286"/>
    </row>
    <row r="49" spans="1:6">
      <c r="A49" s="286"/>
      <c r="B49" s="286"/>
      <c r="C49" s="286"/>
      <c r="D49" s="286"/>
      <c r="E49" s="286"/>
      <c r="F49" s="286"/>
    </row>
    <row r="50" spans="1:6">
      <c r="A50" s="286"/>
      <c r="B50" s="286"/>
      <c r="C50" s="286"/>
      <c r="D50" s="286"/>
      <c r="E50" s="286"/>
      <c r="F50" s="286"/>
    </row>
    <row r="51" spans="1:6">
      <c r="A51" s="286"/>
      <c r="B51" s="286"/>
      <c r="C51" s="286"/>
      <c r="D51" s="286"/>
      <c r="E51" s="286"/>
      <c r="F51" s="286"/>
    </row>
    <row r="52" spans="1:6">
      <c r="A52" s="286"/>
      <c r="B52" s="286"/>
      <c r="C52" s="286"/>
      <c r="D52" s="286"/>
      <c r="E52" s="286"/>
      <c r="F52" s="286"/>
    </row>
    <row r="53" spans="1:6">
      <c r="A53" s="286"/>
      <c r="B53" s="286"/>
      <c r="C53" s="286"/>
      <c r="D53" s="286"/>
      <c r="E53" s="286"/>
      <c r="F53" s="286"/>
    </row>
  </sheetData>
  <mergeCells count="49">
    <mergeCell ref="A31:B32"/>
    <mergeCell ref="E31:E32"/>
    <mergeCell ref="F31:F32"/>
    <mergeCell ref="E29:E30"/>
    <mergeCell ref="A42:C43"/>
    <mergeCell ref="A33:B34"/>
    <mergeCell ref="E33:E34"/>
    <mergeCell ref="F33:F34"/>
    <mergeCell ref="A35:B36"/>
    <mergeCell ref="E35:E36"/>
    <mergeCell ref="F35:F36"/>
    <mergeCell ref="A39:B40"/>
    <mergeCell ref="E39:E40"/>
    <mergeCell ref="A27:B28"/>
    <mergeCell ref="F27:F28"/>
    <mergeCell ref="E27:E28"/>
    <mergeCell ref="A29:B30"/>
    <mergeCell ref="F29:F30"/>
    <mergeCell ref="F19:F20"/>
    <mergeCell ref="A21:B22"/>
    <mergeCell ref="F21:F22"/>
    <mergeCell ref="F23:F24"/>
    <mergeCell ref="A25:B26"/>
    <mergeCell ref="F25:F26"/>
    <mergeCell ref="F15:F16"/>
    <mergeCell ref="A9:A13"/>
    <mergeCell ref="B10:B12"/>
    <mergeCell ref="E10:E12"/>
    <mergeCell ref="F17:F18"/>
    <mergeCell ref="F5:F6"/>
    <mergeCell ref="A7:B8"/>
    <mergeCell ref="E7:E8"/>
    <mergeCell ref="F7:F8"/>
    <mergeCell ref="F10:F12"/>
    <mergeCell ref="A2:E2"/>
    <mergeCell ref="E25:E26"/>
    <mergeCell ref="E17:E18"/>
    <mergeCell ref="E19:E20"/>
    <mergeCell ref="E21:E22"/>
    <mergeCell ref="E23:E24"/>
    <mergeCell ref="A17:B18"/>
    <mergeCell ref="A23:B24"/>
    <mergeCell ref="A4:C4"/>
    <mergeCell ref="A5:B6"/>
    <mergeCell ref="E5:E6"/>
    <mergeCell ref="A14:B14"/>
    <mergeCell ref="A15:B16"/>
    <mergeCell ref="E15:E16"/>
    <mergeCell ref="A19:B20"/>
  </mergeCells>
  <phoneticPr fontId="11" type="noConversion"/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2:S24"/>
  <sheetViews>
    <sheetView zoomScaleNormal="100" workbookViewId="0">
      <selection activeCell="G16" sqref="G16"/>
    </sheetView>
  </sheetViews>
  <sheetFormatPr baseColWidth="10" defaultRowHeight="12.75"/>
  <cols>
    <col min="1" max="1" width="9.42578125" customWidth="1"/>
    <col min="2" max="2" width="8.28515625" bestFit="1" customWidth="1"/>
    <col min="3" max="3" width="7.28515625" bestFit="1" customWidth="1"/>
    <col min="4" max="4" width="9" bestFit="1" customWidth="1"/>
    <col min="5" max="5" width="7.7109375" bestFit="1" customWidth="1"/>
    <col min="6" max="6" width="8.42578125" bestFit="1" customWidth="1"/>
    <col min="7" max="7" width="8.28515625" bestFit="1" customWidth="1"/>
    <col min="8" max="8" width="8" bestFit="1" customWidth="1"/>
    <col min="9" max="9" width="8.28515625" bestFit="1" customWidth="1"/>
    <col min="10" max="11" width="6.7109375" customWidth="1"/>
    <col min="12" max="12" width="8.7109375" bestFit="1" customWidth="1"/>
    <col min="13" max="13" width="7.7109375" bestFit="1" customWidth="1"/>
    <col min="14" max="14" width="7.5703125" bestFit="1" customWidth="1"/>
    <col min="15" max="15" width="7.42578125" customWidth="1"/>
    <col min="16" max="16" width="7.28515625" customWidth="1"/>
    <col min="17" max="17" width="9" customWidth="1"/>
    <col min="18" max="18" width="8.5703125" customWidth="1"/>
    <col min="19" max="19" width="7.28515625" customWidth="1"/>
  </cols>
  <sheetData>
    <row r="2" spans="1:19" ht="15.75">
      <c r="A2" s="361" t="s">
        <v>239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</row>
    <row r="3" spans="1:19" ht="13.5" thickBot="1">
      <c r="A3" s="2"/>
    </row>
    <row r="4" spans="1:19" ht="63" customHeight="1">
      <c r="A4" s="208">
        <v>2014</v>
      </c>
      <c r="B4" s="126" t="s">
        <v>182</v>
      </c>
      <c r="C4" s="126" t="s">
        <v>181</v>
      </c>
      <c r="D4" s="126" t="s">
        <v>13</v>
      </c>
      <c r="E4" s="126" t="s">
        <v>60</v>
      </c>
      <c r="F4" s="126" t="s">
        <v>115</v>
      </c>
      <c r="G4" s="126" t="s">
        <v>174</v>
      </c>
      <c r="H4" s="126" t="s">
        <v>16</v>
      </c>
      <c r="I4" s="126" t="s">
        <v>180</v>
      </c>
      <c r="J4" s="126" t="s">
        <v>179</v>
      </c>
      <c r="K4" s="126" t="s">
        <v>178</v>
      </c>
      <c r="L4" s="126" t="s">
        <v>177</v>
      </c>
      <c r="M4" s="126" t="s">
        <v>20</v>
      </c>
      <c r="N4" s="126" t="s">
        <v>21</v>
      </c>
      <c r="O4" s="126" t="s">
        <v>176</v>
      </c>
      <c r="P4" s="126" t="s">
        <v>175</v>
      </c>
      <c r="Q4" s="257" t="s">
        <v>233</v>
      </c>
      <c r="R4" s="258" t="s">
        <v>215</v>
      </c>
      <c r="S4" s="209" t="s">
        <v>240</v>
      </c>
    </row>
    <row r="5" spans="1:19">
      <c r="A5" s="125" t="s">
        <v>1</v>
      </c>
      <c r="B5" s="11">
        <v>25905</v>
      </c>
      <c r="C5" s="11">
        <v>7386</v>
      </c>
      <c r="D5" s="11">
        <v>66464</v>
      </c>
      <c r="E5" s="11">
        <v>3878</v>
      </c>
      <c r="F5" s="11">
        <v>14664</v>
      </c>
      <c r="G5" s="11">
        <v>16060</v>
      </c>
      <c r="H5" s="11">
        <v>12661</v>
      </c>
      <c r="I5" s="11">
        <v>11433</v>
      </c>
      <c r="J5" s="11">
        <v>5294</v>
      </c>
      <c r="K5" s="11">
        <v>8653</v>
      </c>
      <c r="L5" s="11">
        <v>15559</v>
      </c>
      <c r="M5" s="11">
        <v>2865</v>
      </c>
      <c r="N5" s="11">
        <v>2873</v>
      </c>
      <c r="O5" s="11">
        <v>13300</v>
      </c>
      <c r="P5" s="11">
        <v>23297</v>
      </c>
      <c r="Q5" s="7">
        <v>230292</v>
      </c>
      <c r="R5" s="256">
        <v>226625</v>
      </c>
      <c r="S5" s="261">
        <f>+(Q5-R5)/R5</f>
        <v>1.6180915609487038E-2</v>
      </c>
    </row>
    <row r="6" spans="1:19">
      <c r="A6" s="125" t="s">
        <v>2</v>
      </c>
      <c r="B6" s="5">
        <v>22166</v>
      </c>
      <c r="C6" s="5">
        <v>6572</v>
      </c>
      <c r="D6" s="5">
        <v>59911</v>
      </c>
      <c r="E6" s="5">
        <v>2140</v>
      </c>
      <c r="F6" s="5">
        <v>13333</v>
      </c>
      <c r="G6" s="5">
        <v>13556</v>
      </c>
      <c r="H6" s="5">
        <v>10516</v>
      </c>
      <c r="I6" s="5">
        <v>10268</v>
      </c>
      <c r="J6" s="5">
        <v>4884</v>
      </c>
      <c r="K6" s="5">
        <v>7196</v>
      </c>
      <c r="L6" s="5">
        <v>13034</v>
      </c>
      <c r="M6" s="5">
        <v>2598</v>
      </c>
      <c r="N6" s="5">
        <v>2846</v>
      </c>
      <c r="O6" s="5">
        <v>12628</v>
      </c>
      <c r="P6" s="5">
        <v>20481</v>
      </c>
      <c r="Q6" s="7">
        <v>202129</v>
      </c>
      <c r="R6" s="256">
        <v>212831</v>
      </c>
      <c r="S6" s="261">
        <f t="shared" ref="S6:S17" si="0">+(Q6-R6)/R6</f>
        <v>-5.028402817258764E-2</v>
      </c>
    </row>
    <row r="7" spans="1:19">
      <c r="A7" s="125" t="s">
        <v>3</v>
      </c>
      <c r="B7" s="5">
        <v>22604</v>
      </c>
      <c r="C7" s="5">
        <v>6751</v>
      </c>
      <c r="D7" s="5">
        <v>64718</v>
      </c>
      <c r="E7" s="5">
        <v>3314</v>
      </c>
      <c r="F7" s="5">
        <v>13431</v>
      </c>
      <c r="G7" s="5">
        <v>13861</v>
      </c>
      <c r="H7" s="5">
        <v>11228</v>
      </c>
      <c r="I7" s="5">
        <v>11009</v>
      </c>
      <c r="J7" s="5">
        <v>4704</v>
      </c>
      <c r="K7" s="5">
        <v>6948</v>
      </c>
      <c r="L7" s="5">
        <v>13821</v>
      </c>
      <c r="M7" s="5">
        <v>2527</v>
      </c>
      <c r="N7" s="5">
        <v>2445</v>
      </c>
      <c r="O7" s="5">
        <v>12127</v>
      </c>
      <c r="P7" s="5">
        <v>22654</v>
      </c>
      <c r="Q7" s="7">
        <v>212142</v>
      </c>
      <c r="R7" s="256">
        <v>215883</v>
      </c>
      <c r="S7" s="261">
        <f t="shared" si="0"/>
        <v>-1.7328830894512304E-2</v>
      </c>
    </row>
    <row r="8" spans="1:19">
      <c r="A8" s="125" t="s">
        <v>4</v>
      </c>
      <c r="B8" s="5">
        <v>21889</v>
      </c>
      <c r="C8" s="5">
        <v>6471</v>
      </c>
      <c r="D8" s="5">
        <v>58338</v>
      </c>
      <c r="E8" s="5">
        <v>2105</v>
      </c>
      <c r="F8" s="5">
        <v>11784</v>
      </c>
      <c r="G8" s="5">
        <v>12892</v>
      </c>
      <c r="H8" s="5">
        <v>10829</v>
      </c>
      <c r="I8" s="5">
        <v>10816</v>
      </c>
      <c r="J8" s="5">
        <v>5037</v>
      </c>
      <c r="K8" s="5">
        <v>7130</v>
      </c>
      <c r="L8" s="5">
        <v>13840</v>
      </c>
      <c r="M8" s="5">
        <v>2582</v>
      </c>
      <c r="N8" s="5">
        <v>2583</v>
      </c>
      <c r="O8" s="5">
        <v>12158</v>
      </c>
      <c r="P8" s="5">
        <v>21052</v>
      </c>
      <c r="Q8" s="7">
        <v>199506</v>
      </c>
      <c r="R8" s="256">
        <v>214562</v>
      </c>
      <c r="S8" s="261">
        <f t="shared" si="0"/>
        <v>-7.0170859704887165E-2</v>
      </c>
    </row>
    <row r="9" spans="1:19">
      <c r="A9" s="125" t="s">
        <v>5</v>
      </c>
      <c r="B9" s="5">
        <v>20401</v>
      </c>
      <c r="C9" s="5">
        <v>5773</v>
      </c>
      <c r="D9" s="5">
        <v>51999</v>
      </c>
      <c r="E9" s="5">
        <v>1956</v>
      </c>
      <c r="F9" s="5">
        <v>10651</v>
      </c>
      <c r="G9" s="5">
        <v>12269</v>
      </c>
      <c r="H9" s="5">
        <v>9133</v>
      </c>
      <c r="I9" s="5">
        <v>9877</v>
      </c>
      <c r="J9" s="5">
        <v>4857</v>
      </c>
      <c r="K9" s="5">
        <v>6657</v>
      </c>
      <c r="L9" s="5">
        <v>12413</v>
      </c>
      <c r="M9" s="5">
        <v>2299</v>
      </c>
      <c r="N9" s="5">
        <v>2450</v>
      </c>
      <c r="O9" s="5">
        <v>10831</v>
      </c>
      <c r="P9" s="5">
        <v>19505</v>
      </c>
      <c r="Q9" s="7">
        <v>181071</v>
      </c>
      <c r="R9" s="256">
        <v>180987</v>
      </c>
      <c r="S9" s="261">
        <f t="shared" si="0"/>
        <v>4.6412173250012431E-4</v>
      </c>
    </row>
    <row r="10" spans="1:19">
      <c r="A10" s="125" t="s">
        <v>6</v>
      </c>
      <c r="B10" s="5">
        <v>17153</v>
      </c>
      <c r="C10" s="5">
        <v>5076</v>
      </c>
      <c r="D10" s="5">
        <v>43483</v>
      </c>
      <c r="E10" s="5">
        <v>2543</v>
      </c>
      <c r="F10" s="5">
        <v>8396</v>
      </c>
      <c r="G10" s="5">
        <v>9886</v>
      </c>
      <c r="H10" s="5">
        <v>8182</v>
      </c>
      <c r="I10" s="5">
        <v>7523</v>
      </c>
      <c r="J10" s="5">
        <v>4051</v>
      </c>
      <c r="K10" s="5">
        <v>5382</v>
      </c>
      <c r="L10" s="5">
        <v>10612</v>
      </c>
      <c r="M10" s="5">
        <v>1969</v>
      </c>
      <c r="N10" s="5">
        <v>2248</v>
      </c>
      <c r="O10" s="5">
        <v>9523</v>
      </c>
      <c r="P10" s="5">
        <v>15644</v>
      </c>
      <c r="Q10" s="7">
        <v>151671</v>
      </c>
      <c r="R10" s="256">
        <v>180458</v>
      </c>
      <c r="S10" s="261">
        <f t="shared" si="0"/>
        <v>-0.15952188320828115</v>
      </c>
    </row>
    <row r="11" spans="1:19">
      <c r="A11" s="125" t="s">
        <v>7</v>
      </c>
      <c r="B11" s="5">
        <v>17596</v>
      </c>
      <c r="C11" s="5">
        <v>4863</v>
      </c>
      <c r="D11" s="5">
        <v>49133</v>
      </c>
      <c r="E11" s="5">
        <v>3053</v>
      </c>
      <c r="F11" s="5">
        <v>9571</v>
      </c>
      <c r="G11" s="5">
        <v>10875</v>
      </c>
      <c r="H11" s="5">
        <v>9535</v>
      </c>
      <c r="I11" s="5">
        <v>4455</v>
      </c>
      <c r="J11" s="5">
        <v>3618</v>
      </c>
      <c r="K11" s="5">
        <v>4199</v>
      </c>
      <c r="L11" s="5">
        <v>10191</v>
      </c>
      <c r="M11" s="5">
        <v>2350</v>
      </c>
      <c r="N11" s="5">
        <v>1940</v>
      </c>
      <c r="O11" s="5">
        <v>8036</v>
      </c>
      <c r="P11" s="5">
        <v>16524</v>
      </c>
      <c r="Q11" s="7">
        <v>155939</v>
      </c>
      <c r="R11" s="256">
        <v>135007</v>
      </c>
      <c r="S11" s="261">
        <f t="shared" si="0"/>
        <v>0.15504381254305333</v>
      </c>
    </row>
    <row r="12" spans="1:19">
      <c r="A12" s="125" t="s">
        <v>8</v>
      </c>
      <c r="B12" s="5">
        <v>7558</v>
      </c>
      <c r="C12" s="5">
        <v>2169</v>
      </c>
      <c r="D12" s="5">
        <v>27546</v>
      </c>
      <c r="E12" s="5">
        <v>4772</v>
      </c>
      <c r="F12" s="5">
        <v>5883</v>
      </c>
      <c r="G12" s="5">
        <v>4840</v>
      </c>
      <c r="H12" s="5">
        <v>3639</v>
      </c>
      <c r="I12" s="5">
        <v>10503</v>
      </c>
      <c r="J12" s="5">
        <v>1536</v>
      </c>
      <c r="K12" s="5">
        <v>5770</v>
      </c>
      <c r="L12" s="5">
        <v>4533</v>
      </c>
      <c r="M12" s="5">
        <v>861</v>
      </c>
      <c r="N12" s="5">
        <v>911</v>
      </c>
      <c r="O12" s="5">
        <v>849</v>
      </c>
      <c r="P12" s="5">
        <v>6670</v>
      </c>
      <c r="Q12" s="7">
        <v>88040</v>
      </c>
      <c r="R12" s="256">
        <v>95698</v>
      </c>
      <c r="S12" s="261">
        <f t="shared" si="0"/>
        <v>-8.0022571004618695E-2</v>
      </c>
    </row>
    <row r="13" spans="1:19">
      <c r="A13" s="125" t="s">
        <v>9</v>
      </c>
      <c r="B13" s="5">
        <v>20442</v>
      </c>
      <c r="C13" s="5">
        <v>5938</v>
      </c>
      <c r="D13" s="5">
        <v>53459</v>
      </c>
      <c r="E13" s="5">
        <v>6328</v>
      </c>
      <c r="F13" s="5">
        <v>11619</v>
      </c>
      <c r="G13" s="5">
        <v>12331</v>
      </c>
      <c r="H13" s="5">
        <v>9560</v>
      </c>
      <c r="I13" s="5">
        <v>8894</v>
      </c>
      <c r="J13" s="5">
        <v>4368</v>
      </c>
      <c r="K13" s="5">
        <v>6967</v>
      </c>
      <c r="L13" s="5">
        <v>12377</v>
      </c>
      <c r="M13" s="5">
        <v>2557</v>
      </c>
      <c r="N13" s="5">
        <v>2253</v>
      </c>
      <c r="O13" s="5">
        <v>11822</v>
      </c>
      <c r="P13" s="5">
        <v>19023</v>
      </c>
      <c r="Q13" s="7">
        <v>187938</v>
      </c>
      <c r="R13" s="256">
        <v>184952</v>
      </c>
      <c r="S13" s="261">
        <f t="shared" si="0"/>
        <v>1.6144729443315024E-2</v>
      </c>
    </row>
    <row r="14" spans="1:19">
      <c r="A14" s="125" t="s">
        <v>10</v>
      </c>
      <c r="B14" s="5">
        <v>24884</v>
      </c>
      <c r="C14" s="5">
        <v>7437</v>
      </c>
      <c r="D14" s="5">
        <v>66907</v>
      </c>
      <c r="E14" s="5">
        <v>5264</v>
      </c>
      <c r="F14" s="5">
        <v>14325</v>
      </c>
      <c r="G14" s="5">
        <v>15197</v>
      </c>
      <c r="H14" s="5">
        <v>12630</v>
      </c>
      <c r="I14" s="5">
        <v>11524</v>
      </c>
      <c r="J14" s="5">
        <v>5253</v>
      </c>
      <c r="K14" s="5">
        <v>8280</v>
      </c>
      <c r="L14" s="5">
        <v>15064</v>
      </c>
      <c r="M14" s="5">
        <v>3010</v>
      </c>
      <c r="N14" s="5">
        <v>2812</v>
      </c>
      <c r="O14" s="5">
        <v>12635</v>
      </c>
      <c r="P14" s="5">
        <v>23964</v>
      </c>
      <c r="Q14" s="7">
        <v>229186</v>
      </c>
      <c r="R14" s="256">
        <v>235376</v>
      </c>
      <c r="S14" s="261">
        <f t="shared" si="0"/>
        <v>-2.6298348174835156E-2</v>
      </c>
    </row>
    <row r="15" spans="1:19">
      <c r="A15" s="125" t="s">
        <v>11</v>
      </c>
      <c r="B15" s="5">
        <v>22358</v>
      </c>
      <c r="C15" s="5">
        <v>6870</v>
      </c>
      <c r="D15" s="5">
        <v>63441</v>
      </c>
      <c r="E15" s="5">
        <v>3169</v>
      </c>
      <c r="F15" s="5">
        <v>13796</v>
      </c>
      <c r="G15" s="5">
        <v>14292</v>
      </c>
      <c r="H15" s="5">
        <v>10761</v>
      </c>
      <c r="I15" s="5">
        <v>10132</v>
      </c>
      <c r="J15" s="5">
        <v>4501</v>
      </c>
      <c r="K15" s="5">
        <v>7806</v>
      </c>
      <c r="L15" s="5">
        <v>13478</v>
      </c>
      <c r="M15" s="5">
        <v>2547</v>
      </c>
      <c r="N15" s="5">
        <v>2677</v>
      </c>
      <c r="O15" s="5">
        <v>12935</v>
      </c>
      <c r="P15" s="5">
        <v>21694</v>
      </c>
      <c r="Q15" s="7">
        <v>210457</v>
      </c>
      <c r="R15" s="256">
        <v>218604</v>
      </c>
      <c r="S15" s="261">
        <f t="shared" si="0"/>
        <v>-3.7268302501326601E-2</v>
      </c>
    </row>
    <row r="16" spans="1:19">
      <c r="A16" s="125" t="s">
        <v>12</v>
      </c>
      <c r="B16" s="5">
        <v>15883</v>
      </c>
      <c r="C16" s="5">
        <v>4963</v>
      </c>
      <c r="D16" s="5">
        <v>54001</v>
      </c>
      <c r="E16" s="5">
        <v>2711</v>
      </c>
      <c r="F16" s="5">
        <v>12895</v>
      </c>
      <c r="G16" s="5">
        <v>10086</v>
      </c>
      <c r="H16" s="5">
        <v>7951</v>
      </c>
      <c r="I16" s="5">
        <v>7016</v>
      </c>
      <c r="J16" s="5">
        <v>3317</v>
      </c>
      <c r="K16" s="5">
        <v>5666</v>
      </c>
      <c r="L16" s="5">
        <v>9920</v>
      </c>
      <c r="M16" s="5">
        <v>1945</v>
      </c>
      <c r="N16" s="5">
        <v>2147</v>
      </c>
      <c r="O16" s="5">
        <v>8835</v>
      </c>
      <c r="P16" s="5">
        <v>15310</v>
      </c>
      <c r="Q16" s="7">
        <v>162646</v>
      </c>
      <c r="R16" s="256">
        <v>160241</v>
      </c>
      <c r="S16" s="261">
        <f t="shared" si="0"/>
        <v>1.5008643231133106E-2</v>
      </c>
    </row>
    <row r="17" spans="1:19" ht="24.75" customHeight="1">
      <c r="A17" s="259" t="s">
        <v>241</v>
      </c>
      <c r="B17" s="245">
        <v>238839</v>
      </c>
      <c r="C17" s="245">
        <v>70269</v>
      </c>
      <c r="D17" s="245">
        <v>659400</v>
      </c>
      <c r="E17" s="245">
        <v>41233</v>
      </c>
      <c r="F17" s="245">
        <v>140348</v>
      </c>
      <c r="G17" s="245">
        <v>146145</v>
      </c>
      <c r="H17" s="245">
        <v>116625</v>
      </c>
      <c r="I17" s="245">
        <v>113450</v>
      </c>
      <c r="J17" s="245">
        <v>51420</v>
      </c>
      <c r="K17" s="245">
        <v>80654</v>
      </c>
      <c r="L17" s="245">
        <v>144842</v>
      </c>
      <c r="M17" s="245">
        <v>28110</v>
      </c>
      <c r="N17" s="245">
        <v>28185</v>
      </c>
      <c r="O17" s="245">
        <v>125679</v>
      </c>
      <c r="P17" s="245">
        <v>225818</v>
      </c>
      <c r="Q17" s="245">
        <v>2211017</v>
      </c>
      <c r="R17" s="256">
        <v>2187274</v>
      </c>
      <c r="S17" s="262">
        <f t="shared" si="0"/>
        <v>1.0855064340361565E-2</v>
      </c>
    </row>
    <row r="18" spans="1:19" ht="24.75" customHeight="1">
      <c r="A18" s="260" t="s">
        <v>217</v>
      </c>
      <c r="B18" s="256">
        <v>241069</v>
      </c>
      <c r="C18" s="256">
        <v>68520</v>
      </c>
      <c r="D18" s="256">
        <v>698168</v>
      </c>
      <c r="E18" s="256">
        <v>37869</v>
      </c>
      <c r="F18" s="256">
        <v>150164</v>
      </c>
      <c r="G18" s="256">
        <v>153830</v>
      </c>
      <c r="H18" s="256">
        <v>122795</v>
      </c>
      <c r="I18" s="256">
        <v>80948</v>
      </c>
      <c r="J18" s="256">
        <v>50336</v>
      </c>
      <c r="K18" s="256">
        <v>85040</v>
      </c>
      <c r="L18" s="256">
        <v>145854</v>
      </c>
      <c r="M18" s="256">
        <v>27017</v>
      </c>
      <c r="N18" s="256">
        <v>31068</v>
      </c>
      <c r="O18" s="256">
        <v>129444</v>
      </c>
      <c r="P18" s="256">
        <v>239102</v>
      </c>
      <c r="Q18" s="256">
        <v>2187274</v>
      </c>
      <c r="R18" s="362"/>
      <c r="S18" s="363"/>
    </row>
    <row r="19" spans="1:19" ht="24.75" customHeight="1" thickBot="1">
      <c r="A19" s="210" t="s">
        <v>234</v>
      </c>
      <c r="B19" s="211">
        <f>+(B17-B18)/B18</f>
        <v>-9.2504635602254949E-3</v>
      </c>
      <c r="C19" s="211">
        <f t="shared" ref="C19:Q19" si="1">+(C17-C18)/C18</f>
        <v>2.5525394045534149E-2</v>
      </c>
      <c r="D19" s="211">
        <f t="shared" si="1"/>
        <v>-5.5528182328608587E-2</v>
      </c>
      <c r="E19" s="211">
        <f>+(E17-E18)/E18</f>
        <v>8.8832554332039404E-2</v>
      </c>
      <c r="F19" s="211">
        <f t="shared" si="1"/>
        <v>-6.5368530406755276E-2</v>
      </c>
      <c r="G19" s="211">
        <f t="shared" si="1"/>
        <v>-4.9957745563284146E-2</v>
      </c>
      <c r="H19" s="211">
        <f t="shared" si="1"/>
        <v>-5.0246345535241661E-2</v>
      </c>
      <c r="I19" s="211">
        <f t="shared" si="1"/>
        <v>0.40151702327420075</v>
      </c>
      <c r="J19" s="211">
        <f t="shared" si="1"/>
        <v>2.1535282898919261E-2</v>
      </c>
      <c r="K19" s="211">
        <f t="shared" si="1"/>
        <v>-5.1575729068673568E-2</v>
      </c>
      <c r="L19" s="211">
        <f t="shared" si="1"/>
        <v>-6.9384452946096783E-3</v>
      </c>
      <c r="M19" s="211">
        <f t="shared" si="1"/>
        <v>4.0456009179405561E-2</v>
      </c>
      <c r="N19" s="211">
        <f t="shared" si="1"/>
        <v>-9.2796446504441868E-2</v>
      </c>
      <c r="O19" s="211">
        <f t="shared" si="1"/>
        <v>-2.9085936775748587E-2</v>
      </c>
      <c r="P19" s="211">
        <f t="shared" si="1"/>
        <v>-5.5557879064165087E-2</v>
      </c>
      <c r="Q19" s="211">
        <f t="shared" si="1"/>
        <v>1.0855064340361565E-2</v>
      </c>
      <c r="R19" s="364"/>
      <c r="S19" s="365"/>
    </row>
    <row r="24" spans="1:19">
      <c r="Q24" s="6"/>
    </row>
  </sheetData>
  <mergeCells count="2">
    <mergeCell ref="A2:S2"/>
    <mergeCell ref="R18:S19"/>
  </mergeCells>
  <phoneticPr fontId="4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6"/>
  <sheetViews>
    <sheetView workbookViewId="0">
      <selection activeCell="D10" sqref="D10"/>
    </sheetView>
  </sheetViews>
  <sheetFormatPr baseColWidth="10" defaultRowHeight="12.75"/>
  <cols>
    <col min="1" max="2" width="10.28515625" style="168" customWidth="1"/>
    <col min="3" max="3" width="11.140625" style="168" bestFit="1" customWidth="1"/>
    <col min="4" max="4" width="6.140625" style="168" customWidth="1"/>
    <col min="5" max="5" width="11.28515625" style="168" customWidth="1"/>
    <col min="6" max="6" width="11" style="168" customWidth="1"/>
    <col min="7" max="7" width="6.140625" style="62" customWidth="1"/>
    <col min="8" max="8" width="11.42578125" style="168" customWidth="1"/>
    <col min="9" max="9" width="10.85546875" style="168" bestFit="1" customWidth="1"/>
    <col min="10" max="10" width="7.140625" style="168" customWidth="1"/>
    <col min="11" max="12" width="11.85546875" style="168" customWidth="1"/>
    <col min="13" max="16384" width="11.42578125" style="168"/>
  </cols>
  <sheetData>
    <row r="1" spans="1:13" ht="15.75">
      <c r="A1" s="370" t="s">
        <v>294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3" spans="1:13" ht="45.75" customHeight="1">
      <c r="A3" s="371" t="s">
        <v>229</v>
      </c>
      <c r="B3" s="371"/>
      <c r="C3" s="371"/>
      <c r="D3" s="299"/>
      <c r="E3" s="372" t="s">
        <v>272</v>
      </c>
      <c r="F3" s="371"/>
      <c r="G3" s="299"/>
      <c r="H3" s="371" t="s">
        <v>93</v>
      </c>
      <c r="I3" s="371"/>
      <c r="K3" s="377" t="s">
        <v>186</v>
      </c>
      <c r="L3" s="378"/>
    </row>
    <row r="4" spans="1:13" ht="25.5">
      <c r="A4" s="296"/>
      <c r="B4" s="274" t="s">
        <v>184</v>
      </c>
      <c r="C4" s="275" t="s">
        <v>185</v>
      </c>
      <c r="D4" s="298"/>
      <c r="E4" s="274" t="s">
        <v>220</v>
      </c>
      <c r="F4" s="274" t="s">
        <v>271</v>
      </c>
      <c r="G4" s="298"/>
      <c r="H4" s="274" t="s">
        <v>220</v>
      </c>
      <c r="I4" s="274" t="s">
        <v>187</v>
      </c>
      <c r="K4" s="274" t="s">
        <v>184</v>
      </c>
      <c r="L4" s="274" t="s">
        <v>185</v>
      </c>
    </row>
    <row r="5" spans="1:13" ht="12.75" customHeight="1">
      <c r="A5" s="276" t="s">
        <v>1</v>
      </c>
      <c r="B5" s="5">
        <v>66175</v>
      </c>
      <c r="C5" s="5">
        <v>548826</v>
      </c>
      <c r="D5" s="69"/>
      <c r="E5" s="373" t="s">
        <v>269</v>
      </c>
      <c r="F5" s="374"/>
      <c r="G5" s="303"/>
      <c r="H5" s="375" t="s">
        <v>263</v>
      </c>
      <c r="I5" s="277"/>
      <c r="K5" s="278">
        <v>4402</v>
      </c>
      <c r="L5" s="278">
        <v>28022</v>
      </c>
    </row>
    <row r="6" spans="1:13">
      <c r="A6" s="276" t="s">
        <v>2</v>
      </c>
      <c r="B6" s="5">
        <v>62176</v>
      </c>
      <c r="C6" s="5">
        <v>511768</v>
      </c>
      <c r="D6" s="69"/>
      <c r="E6" s="374"/>
      <c r="F6" s="374"/>
      <c r="G6" s="303"/>
      <c r="H6" s="376"/>
      <c r="I6" s="277"/>
      <c r="K6" s="278">
        <v>4065</v>
      </c>
      <c r="L6" s="278">
        <v>26331</v>
      </c>
    </row>
    <row r="7" spans="1:13">
      <c r="A7" s="276" t="s">
        <v>3</v>
      </c>
      <c r="B7" s="5">
        <v>67938</v>
      </c>
      <c r="C7" s="5">
        <v>525409</v>
      </c>
      <c r="D7" s="69"/>
      <c r="E7" s="374"/>
      <c r="F7" s="374"/>
      <c r="G7" s="303"/>
      <c r="H7" s="376"/>
      <c r="I7" s="277"/>
      <c r="K7" s="278">
        <v>3786</v>
      </c>
      <c r="L7" s="278">
        <v>25093</v>
      </c>
    </row>
    <row r="8" spans="1:13">
      <c r="A8" s="276" t="s">
        <v>4</v>
      </c>
      <c r="B8" s="5">
        <v>64432</v>
      </c>
      <c r="C8" s="5">
        <v>479124</v>
      </c>
      <c r="D8" s="69"/>
      <c r="E8" s="374"/>
      <c r="F8" s="374"/>
      <c r="G8" s="303"/>
      <c r="H8" s="376"/>
      <c r="I8" s="277"/>
      <c r="K8" s="278">
        <v>3776</v>
      </c>
      <c r="L8" s="278">
        <v>24159</v>
      </c>
    </row>
    <row r="9" spans="1:13">
      <c r="A9" s="276" t="s">
        <v>5</v>
      </c>
      <c r="B9" s="5">
        <v>59229</v>
      </c>
      <c r="C9" s="5">
        <v>428898</v>
      </c>
      <c r="D9" s="69"/>
      <c r="E9" s="374"/>
      <c r="F9" s="374"/>
      <c r="G9" s="303"/>
      <c r="H9" s="376"/>
      <c r="I9" s="277"/>
      <c r="K9" s="278">
        <v>3325</v>
      </c>
      <c r="L9" s="278">
        <v>18143</v>
      </c>
    </row>
    <row r="10" spans="1:13">
      <c r="A10" s="276" t="s">
        <v>6</v>
      </c>
      <c r="B10" s="5">
        <v>49860</v>
      </c>
      <c r="C10" s="5">
        <v>358651</v>
      </c>
      <c r="D10" s="69"/>
      <c r="E10" s="374"/>
      <c r="F10" s="374"/>
      <c r="G10" s="303"/>
      <c r="H10" s="376"/>
      <c r="I10" s="277"/>
      <c r="K10" s="278">
        <v>2848</v>
      </c>
      <c r="L10" s="278">
        <v>17110</v>
      </c>
    </row>
    <row r="11" spans="1:13">
      <c r="A11" s="276" t="s">
        <v>7</v>
      </c>
      <c r="B11" s="5">
        <v>51429</v>
      </c>
      <c r="C11" s="5">
        <v>377601</v>
      </c>
      <c r="D11" s="69"/>
      <c r="E11" s="374"/>
      <c r="F11" s="374"/>
      <c r="G11" s="303"/>
      <c r="H11" s="376"/>
      <c r="I11" s="277"/>
      <c r="K11" s="278">
        <v>2813</v>
      </c>
      <c r="L11" s="278">
        <v>18749</v>
      </c>
    </row>
    <row r="12" spans="1:13">
      <c r="A12" s="276" t="s">
        <v>8</v>
      </c>
      <c r="B12" s="5">
        <v>36704</v>
      </c>
      <c r="C12" s="5">
        <v>259638</v>
      </c>
      <c r="D12" s="69"/>
      <c r="E12" s="374"/>
      <c r="F12" s="374"/>
      <c r="G12" s="303"/>
      <c r="H12" s="376"/>
      <c r="I12" s="277"/>
      <c r="K12" s="278">
        <v>2767</v>
      </c>
      <c r="L12" s="278">
        <v>19507</v>
      </c>
    </row>
    <row r="13" spans="1:13">
      <c r="A13" s="276" t="s">
        <v>9</v>
      </c>
      <c r="B13" s="5">
        <v>62197</v>
      </c>
      <c r="C13" s="5">
        <v>456382</v>
      </c>
      <c r="D13" s="69"/>
      <c r="E13" s="277">
        <v>140</v>
      </c>
      <c r="F13" s="277">
        <v>376</v>
      </c>
      <c r="G13" s="304"/>
      <c r="H13" s="376"/>
      <c r="I13" s="277"/>
      <c r="K13" s="278">
        <v>3236</v>
      </c>
      <c r="L13" s="278">
        <v>20521</v>
      </c>
    </row>
    <row r="14" spans="1:13">
      <c r="A14" s="276" t="s">
        <v>10</v>
      </c>
      <c r="B14" s="5">
        <v>74756</v>
      </c>
      <c r="C14" s="5">
        <v>601655</v>
      </c>
      <c r="D14" s="69"/>
      <c r="E14" s="277">
        <v>229</v>
      </c>
      <c r="F14" s="277">
        <v>525</v>
      </c>
      <c r="G14" s="304"/>
      <c r="H14" s="376"/>
      <c r="I14" s="277"/>
      <c r="K14" s="278">
        <v>2808</v>
      </c>
      <c r="L14" s="278">
        <v>18009</v>
      </c>
    </row>
    <row r="15" spans="1:13">
      <c r="A15" s="276" t="s">
        <v>11</v>
      </c>
      <c r="B15" s="5">
        <v>73177</v>
      </c>
      <c r="C15" s="5">
        <v>561046</v>
      </c>
      <c r="D15" s="69"/>
      <c r="E15" s="277">
        <v>221</v>
      </c>
      <c r="F15" s="277">
        <v>557</v>
      </c>
      <c r="G15" s="304"/>
      <c r="H15" s="376"/>
      <c r="I15" s="277"/>
      <c r="K15" s="278">
        <v>2719</v>
      </c>
      <c r="L15" s="278">
        <v>19055</v>
      </c>
    </row>
    <row r="16" spans="1:13">
      <c r="A16" s="279" t="s">
        <v>12</v>
      </c>
      <c r="B16" s="278">
        <v>64150</v>
      </c>
      <c r="C16" s="278">
        <v>469374</v>
      </c>
      <c r="D16" s="300"/>
      <c r="E16" s="277">
        <v>204</v>
      </c>
      <c r="F16" s="277">
        <v>544</v>
      </c>
      <c r="G16" s="304"/>
      <c r="H16" s="376"/>
      <c r="I16" s="277"/>
      <c r="K16" s="278">
        <v>226</v>
      </c>
      <c r="L16" s="278">
        <v>5411</v>
      </c>
    </row>
    <row r="17" spans="1:12" ht="48" customHeight="1">
      <c r="A17" s="282" t="s">
        <v>22</v>
      </c>
      <c r="B17" s="281">
        <v>732223</v>
      </c>
      <c r="C17" s="281">
        <v>5578372</v>
      </c>
      <c r="D17" s="301"/>
      <c r="E17" s="283" t="s">
        <v>270</v>
      </c>
      <c r="F17" s="280">
        <f>SUM(F13:F16)</f>
        <v>2002</v>
      </c>
      <c r="G17" s="302"/>
      <c r="H17" s="283" t="s">
        <v>264</v>
      </c>
      <c r="I17" s="280">
        <v>5904</v>
      </c>
      <c r="K17" s="280">
        <v>36771</v>
      </c>
      <c r="L17" s="280">
        <v>240110</v>
      </c>
    </row>
    <row r="19" spans="1:12" ht="33" customHeight="1">
      <c r="D19" s="62"/>
      <c r="E19" s="371" t="s">
        <v>94</v>
      </c>
      <c r="F19" s="371"/>
      <c r="G19" s="299"/>
      <c r="H19" s="371" t="s">
        <v>266</v>
      </c>
      <c r="I19" s="371"/>
      <c r="K19" s="379" t="s">
        <v>290</v>
      </c>
      <c r="L19" s="380"/>
    </row>
    <row r="20" spans="1:12" ht="63" customHeight="1">
      <c r="D20" s="299"/>
      <c r="E20" s="274" t="s">
        <v>220</v>
      </c>
      <c r="F20" s="274" t="s">
        <v>95</v>
      </c>
      <c r="G20" s="298"/>
      <c r="H20" s="274" t="s">
        <v>220</v>
      </c>
      <c r="I20" s="274" t="s">
        <v>267</v>
      </c>
      <c r="K20" s="366" t="s">
        <v>292</v>
      </c>
      <c r="L20" s="367"/>
    </row>
    <row r="21" spans="1:12" ht="46.5">
      <c r="D21" s="298"/>
      <c r="E21" s="297" t="s">
        <v>265</v>
      </c>
      <c r="F21" s="280">
        <v>6506</v>
      </c>
      <c r="G21" s="302"/>
      <c r="H21" s="297" t="s">
        <v>268</v>
      </c>
      <c r="I21" s="280">
        <v>9259</v>
      </c>
      <c r="K21" s="368">
        <v>3489</v>
      </c>
      <c r="L21" s="369"/>
    </row>
    <row r="22" spans="1:12">
      <c r="D22" s="302"/>
      <c r="K22" s="62"/>
      <c r="L22" s="62"/>
    </row>
    <row r="23" spans="1:12">
      <c r="K23" s="62"/>
      <c r="L23" s="337"/>
    </row>
    <row r="24" spans="1:12">
      <c r="K24" s="62"/>
      <c r="L24" s="337"/>
    </row>
    <row r="25" spans="1:12">
      <c r="K25" s="62"/>
      <c r="L25" s="337"/>
    </row>
    <row r="26" spans="1:12" ht="15">
      <c r="K26" s="339"/>
      <c r="L26" s="338"/>
    </row>
  </sheetData>
  <mergeCells count="12">
    <mergeCell ref="K20:L20"/>
    <mergeCell ref="K21:L21"/>
    <mergeCell ref="A1:M1"/>
    <mergeCell ref="A3:C3"/>
    <mergeCell ref="E3:F3"/>
    <mergeCell ref="H3:I3"/>
    <mergeCell ref="E19:F19"/>
    <mergeCell ref="H19:I19"/>
    <mergeCell ref="E5:F12"/>
    <mergeCell ref="H5:H16"/>
    <mergeCell ref="K3:L3"/>
    <mergeCell ref="K19:L19"/>
  </mergeCells>
  <printOptions horizontalCentered="1"/>
  <pageMargins left="0.78740157480314965" right="0.59055118110236227" top="0.98425196850393704" bottom="0.98425196850393704" header="0.51181102362204722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4"/>
  <sheetViews>
    <sheetView zoomScaleNormal="100" workbookViewId="0">
      <selection activeCell="G9" sqref="G9"/>
    </sheetView>
  </sheetViews>
  <sheetFormatPr baseColWidth="10" defaultRowHeight="12.75"/>
  <cols>
    <col min="1" max="1" width="13.42578125" customWidth="1"/>
    <col min="2" max="16" width="6.85546875" customWidth="1"/>
    <col min="17" max="17" width="12" customWidth="1"/>
  </cols>
  <sheetData>
    <row r="1" spans="1:18" ht="15.75">
      <c r="A1" s="361" t="s">
        <v>236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</row>
    <row r="2" spans="1:18" ht="13.5" thickBot="1"/>
    <row r="3" spans="1:18" ht="69" customHeight="1">
      <c r="A3" s="114"/>
      <c r="B3" s="115" t="s">
        <v>182</v>
      </c>
      <c r="C3" s="115" t="s">
        <v>181</v>
      </c>
      <c r="D3" s="115" t="s">
        <v>13</v>
      </c>
      <c r="E3" s="115" t="s">
        <v>60</v>
      </c>
      <c r="F3" s="115" t="s">
        <v>115</v>
      </c>
      <c r="G3" s="115" t="s">
        <v>174</v>
      </c>
      <c r="H3" s="115" t="s">
        <v>16</v>
      </c>
      <c r="I3" s="115" t="s">
        <v>180</v>
      </c>
      <c r="J3" s="115" t="s">
        <v>179</v>
      </c>
      <c r="K3" s="115" t="s">
        <v>178</v>
      </c>
      <c r="L3" s="115" t="s">
        <v>177</v>
      </c>
      <c r="M3" s="115" t="s">
        <v>20</v>
      </c>
      <c r="N3" s="115" t="s">
        <v>21</v>
      </c>
      <c r="O3" s="115" t="s">
        <v>176</v>
      </c>
      <c r="P3" s="153" t="s">
        <v>175</v>
      </c>
      <c r="Q3" s="154" t="s">
        <v>22</v>
      </c>
    </row>
    <row r="4" spans="1:18">
      <c r="A4" s="70" t="s">
        <v>1</v>
      </c>
      <c r="B4" s="5">
        <v>429</v>
      </c>
      <c r="C4" s="5">
        <v>184</v>
      </c>
      <c r="D4" s="5">
        <v>2384</v>
      </c>
      <c r="E4" s="5">
        <v>38</v>
      </c>
      <c r="F4" s="5">
        <v>530</v>
      </c>
      <c r="G4" s="5">
        <v>404</v>
      </c>
      <c r="H4" s="5">
        <v>283</v>
      </c>
      <c r="I4" s="5">
        <v>265</v>
      </c>
      <c r="J4" s="5">
        <v>116</v>
      </c>
      <c r="K4" s="5">
        <v>144</v>
      </c>
      <c r="L4" s="5">
        <v>573</v>
      </c>
      <c r="M4" s="5">
        <v>51</v>
      </c>
      <c r="N4" s="5">
        <v>65</v>
      </c>
      <c r="O4" s="5">
        <v>351</v>
      </c>
      <c r="P4" s="66">
        <v>581</v>
      </c>
      <c r="Q4" s="100">
        <v>6398</v>
      </c>
      <c r="R4" s="6"/>
    </row>
    <row r="5" spans="1:18">
      <c r="A5" s="70" t="s">
        <v>2</v>
      </c>
      <c r="B5" s="5">
        <v>500</v>
      </c>
      <c r="C5" s="5">
        <v>145</v>
      </c>
      <c r="D5" s="5">
        <v>2053</v>
      </c>
      <c r="E5" s="5">
        <v>16</v>
      </c>
      <c r="F5" s="5">
        <v>462</v>
      </c>
      <c r="G5" s="5">
        <v>315</v>
      </c>
      <c r="H5" s="5">
        <v>209</v>
      </c>
      <c r="I5" s="5">
        <v>213</v>
      </c>
      <c r="J5" s="5">
        <v>109</v>
      </c>
      <c r="K5" s="5">
        <v>354</v>
      </c>
      <c r="L5" s="5">
        <v>568</v>
      </c>
      <c r="M5" s="5">
        <v>52</v>
      </c>
      <c r="N5" s="5">
        <v>62</v>
      </c>
      <c r="O5" s="5">
        <v>300</v>
      </c>
      <c r="P5" s="66">
        <v>507</v>
      </c>
      <c r="Q5" s="100">
        <v>5865</v>
      </c>
      <c r="R5" s="6"/>
    </row>
    <row r="6" spans="1:18">
      <c r="A6" s="70" t="s">
        <v>3</v>
      </c>
      <c r="B6" s="5">
        <v>584</v>
      </c>
      <c r="C6" s="5">
        <v>132</v>
      </c>
      <c r="D6" s="5">
        <v>1995</v>
      </c>
      <c r="E6" s="5">
        <v>19</v>
      </c>
      <c r="F6" s="5">
        <v>442</v>
      </c>
      <c r="G6" s="5">
        <v>349</v>
      </c>
      <c r="H6" s="5">
        <v>218</v>
      </c>
      <c r="I6" s="5">
        <v>253</v>
      </c>
      <c r="J6" s="5">
        <v>112</v>
      </c>
      <c r="K6" s="5">
        <v>323</v>
      </c>
      <c r="L6" s="5">
        <v>592</v>
      </c>
      <c r="M6" s="5">
        <v>58</v>
      </c>
      <c r="N6" s="5">
        <v>62</v>
      </c>
      <c r="O6" s="5">
        <v>356</v>
      </c>
      <c r="P6" s="66">
        <v>561</v>
      </c>
      <c r="Q6" s="100">
        <v>6056</v>
      </c>
      <c r="R6" s="6"/>
    </row>
    <row r="7" spans="1:18">
      <c r="A7" s="70" t="s">
        <v>4</v>
      </c>
      <c r="B7" s="5">
        <v>445</v>
      </c>
      <c r="C7" s="5">
        <v>130</v>
      </c>
      <c r="D7" s="5">
        <v>1711</v>
      </c>
      <c r="E7" s="5">
        <v>13</v>
      </c>
      <c r="F7" s="5">
        <v>310</v>
      </c>
      <c r="G7" s="5">
        <v>234</v>
      </c>
      <c r="H7" s="5">
        <v>216</v>
      </c>
      <c r="I7" s="5">
        <v>207</v>
      </c>
      <c r="J7" s="5">
        <v>122</v>
      </c>
      <c r="K7" s="5">
        <v>264</v>
      </c>
      <c r="L7" s="5">
        <v>441</v>
      </c>
      <c r="M7" s="5">
        <v>49</v>
      </c>
      <c r="N7" s="5">
        <v>59</v>
      </c>
      <c r="O7" s="5">
        <v>302</v>
      </c>
      <c r="P7" s="66">
        <v>455</v>
      </c>
      <c r="Q7" s="100">
        <v>4958</v>
      </c>
      <c r="R7" s="6"/>
    </row>
    <row r="8" spans="1:18">
      <c r="A8" s="70" t="s">
        <v>5</v>
      </c>
      <c r="B8" s="5">
        <v>371</v>
      </c>
      <c r="C8" s="5">
        <v>65</v>
      </c>
      <c r="D8" s="5">
        <v>1287</v>
      </c>
      <c r="E8" s="5">
        <v>9</v>
      </c>
      <c r="F8" s="5">
        <v>221</v>
      </c>
      <c r="G8" s="5">
        <v>212</v>
      </c>
      <c r="H8" s="5">
        <v>183</v>
      </c>
      <c r="I8" s="5">
        <v>148</v>
      </c>
      <c r="J8" s="5">
        <v>109</v>
      </c>
      <c r="K8" s="5">
        <v>135</v>
      </c>
      <c r="L8" s="5">
        <v>345</v>
      </c>
      <c r="M8" s="5">
        <v>52</v>
      </c>
      <c r="N8" s="5">
        <v>45</v>
      </c>
      <c r="O8" s="5">
        <v>191</v>
      </c>
      <c r="P8" s="66">
        <v>350</v>
      </c>
      <c r="Q8" s="100">
        <v>3723</v>
      </c>
      <c r="R8" s="6"/>
    </row>
    <row r="9" spans="1:18">
      <c r="A9" s="70" t="s">
        <v>6</v>
      </c>
      <c r="B9" s="5">
        <v>288</v>
      </c>
      <c r="C9" s="5">
        <v>90</v>
      </c>
      <c r="D9" s="5">
        <v>1130</v>
      </c>
      <c r="E9" s="5">
        <v>21</v>
      </c>
      <c r="F9" s="5">
        <v>222</v>
      </c>
      <c r="G9" s="5">
        <v>153</v>
      </c>
      <c r="H9" s="5">
        <v>203</v>
      </c>
      <c r="I9" s="5">
        <v>96</v>
      </c>
      <c r="J9" s="5">
        <v>81</v>
      </c>
      <c r="K9" s="5">
        <v>95</v>
      </c>
      <c r="L9" s="5">
        <v>295</v>
      </c>
      <c r="M9" s="5">
        <v>66</v>
      </c>
      <c r="N9" s="5">
        <v>54</v>
      </c>
      <c r="O9" s="5">
        <v>181</v>
      </c>
      <c r="P9" s="66">
        <v>255</v>
      </c>
      <c r="Q9" s="100">
        <v>3230</v>
      </c>
      <c r="R9" s="6"/>
    </row>
    <row r="10" spans="1:18">
      <c r="A10" s="70" t="s">
        <v>7</v>
      </c>
      <c r="B10" s="5">
        <v>303</v>
      </c>
      <c r="C10" s="5">
        <v>85</v>
      </c>
      <c r="D10" s="5">
        <v>1364</v>
      </c>
      <c r="E10" s="5">
        <v>25</v>
      </c>
      <c r="F10" s="5">
        <v>295</v>
      </c>
      <c r="G10" s="5">
        <v>228</v>
      </c>
      <c r="H10" s="5">
        <v>194</v>
      </c>
      <c r="I10" s="5">
        <v>82</v>
      </c>
      <c r="J10" s="5">
        <v>76</v>
      </c>
      <c r="K10" s="5">
        <v>110</v>
      </c>
      <c r="L10" s="5">
        <v>233</v>
      </c>
      <c r="M10" s="5">
        <v>53</v>
      </c>
      <c r="N10" s="5">
        <v>49</v>
      </c>
      <c r="O10" s="5">
        <v>209</v>
      </c>
      <c r="P10" s="66">
        <v>207</v>
      </c>
      <c r="Q10" s="100">
        <v>3513</v>
      </c>
      <c r="R10" s="6"/>
    </row>
    <row r="11" spans="1:18">
      <c r="A11" s="70" t="s">
        <v>8</v>
      </c>
      <c r="B11" s="5">
        <v>303</v>
      </c>
      <c r="C11" s="5">
        <v>53</v>
      </c>
      <c r="D11" s="5">
        <v>1197</v>
      </c>
      <c r="E11" s="5">
        <v>55</v>
      </c>
      <c r="F11" s="5">
        <v>202</v>
      </c>
      <c r="G11" s="5">
        <v>158</v>
      </c>
      <c r="H11" s="5">
        <v>103</v>
      </c>
      <c r="I11" s="5">
        <v>119</v>
      </c>
      <c r="J11" s="5">
        <v>39</v>
      </c>
      <c r="K11" s="5">
        <v>93</v>
      </c>
      <c r="L11" s="5">
        <v>74</v>
      </c>
      <c r="M11" s="5">
        <v>22</v>
      </c>
      <c r="N11" s="5">
        <v>19</v>
      </c>
      <c r="O11" s="5">
        <v>57</v>
      </c>
      <c r="P11" s="66">
        <v>296</v>
      </c>
      <c r="Q11" s="100">
        <v>2790</v>
      </c>
      <c r="R11" s="6"/>
    </row>
    <row r="12" spans="1:18">
      <c r="A12" s="70" t="s">
        <v>9</v>
      </c>
      <c r="B12" s="5">
        <v>658</v>
      </c>
      <c r="C12" s="5">
        <v>246</v>
      </c>
      <c r="D12" s="5">
        <v>2596</v>
      </c>
      <c r="E12" s="5">
        <v>247</v>
      </c>
      <c r="F12" s="5">
        <v>602</v>
      </c>
      <c r="G12" s="5">
        <v>578</v>
      </c>
      <c r="H12" s="5">
        <v>313</v>
      </c>
      <c r="I12" s="5">
        <v>231</v>
      </c>
      <c r="J12" s="5">
        <v>190</v>
      </c>
      <c r="K12" s="5">
        <v>231</v>
      </c>
      <c r="L12" s="5">
        <v>687</v>
      </c>
      <c r="M12" s="5">
        <v>104</v>
      </c>
      <c r="N12" s="5">
        <v>91</v>
      </c>
      <c r="O12" s="5">
        <v>508</v>
      </c>
      <c r="P12" s="66">
        <v>668</v>
      </c>
      <c r="Q12" s="100">
        <v>7950</v>
      </c>
      <c r="R12" s="6"/>
    </row>
    <row r="13" spans="1:18">
      <c r="A13" s="70" t="s">
        <v>10</v>
      </c>
      <c r="B13" s="5">
        <v>606</v>
      </c>
      <c r="C13" s="5">
        <v>203</v>
      </c>
      <c r="D13" s="5">
        <v>3080</v>
      </c>
      <c r="E13" s="5">
        <v>78</v>
      </c>
      <c r="F13" s="5">
        <v>610</v>
      </c>
      <c r="G13" s="5">
        <v>534</v>
      </c>
      <c r="H13" s="5">
        <v>400</v>
      </c>
      <c r="I13" s="5">
        <v>337</v>
      </c>
      <c r="J13" s="5">
        <v>182</v>
      </c>
      <c r="K13" s="5">
        <v>235</v>
      </c>
      <c r="L13" s="5">
        <v>789</v>
      </c>
      <c r="M13" s="5">
        <v>99</v>
      </c>
      <c r="N13" s="5">
        <v>100</v>
      </c>
      <c r="O13" s="5">
        <v>411</v>
      </c>
      <c r="P13" s="66">
        <v>723</v>
      </c>
      <c r="Q13" s="100">
        <v>8387</v>
      </c>
      <c r="R13" s="6"/>
    </row>
    <row r="14" spans="1:18">
      <c r="A14" s="70" t="s">
        <v>11</v>
      </c>
      <c r="B14" s="5">
        <v>456</v>
      </c>
      <c r="C14" s="5">
        <v>171</v>
      </c>
      <c r="D14" s="5">
        <v>2505</v>
      </c>
      <c r="E14" s="5">
        <v>58</v>
      </c>
      <c r="F14" s="5">
        <v>558</v>
      </c>
      <c r="G14" s="5">
        <v>410</v>
      </c>
      <c r="H14" s="5">
        <v>234</v>
      </c>
      <c r="I14" s="5">
        <v>257</v>
      </c>
      <c r="J14" s="5">
        <v>154</v>
      </c>
      <c r="K14" s="5">
        <v>156</v>
      </c>
      <c r="L14" s="5">
        <v>580</v>
      </c>
      <c r="M14" s="5">
        <v>51</v>
      </c>
      <c r="N14" s="5">
        <v>79</v>
      </c>
      <c r="O14" s="5">
        <v>338</v>
      </c>
      <c r="P14" s="66">
        <v>557</v>
      </c>
      <c r="Q14" s="100">
        <v>6564</v>
      </c>
      <c r="R14" s="6"/>
    </row>
    <row r="15" spans="1:18" ht="13.5" thickBot="1">
      <c r="A15" s="155" t="s">
        <v>12</v>
      </c>
      <c r="B15" s="65">
        <v>301</v>
      </c>
      <c r="C15" s="65">
        <v>110</v>
      </c>
      <c r="D15" s="65">
        <v>1655</v>
      </c>
      <c r="E15" s="65">
        <v>23</v>
      </c>
      <c r="F15" s="65">
        <v>350</v>
      </c>
      <c r="G15" s="65">
        <v>190</v>
      </c>
      <c r="H15" s="65">
        <v>190</v>
      </c>
      <c r="I15" s="65">
        <v>163</v>
      </c>
      <c r="J15" s="65">
        <v>92</v>
      </c>
      <c r="K15" s="65">
        <v>98</v>
      </c>
      <c r="L15" s="65">
        <v>391</v>
      </c>
      <c r="M15" s="65">
        <v>34</v>
      </c>
      <c r="N15" s="65">
        <v>55</v>
      </c>
      <c r="O15" s="65">
        <v>210</v>
      </c>
      <c r="P15" s="156">
        <v>350</v>
      </c>
      <c r="Q15" s="101">
        <v>4212</v>
      </c>
      <c r="R15" s="6"/>
    </row>
    <row r="16" spans="1:18" ht="13.5" thickBot="1">
      <c r="A16" s="157" t="s">
        <v>238</v>
      </c>
      <c r="B16" s="98">
        <v>4400</v>
      </c>
      <c r="C16" s="98">
        <v>1331</v>
      </c>
      <c r="D16" s="98">
        <v>19759</v>
      </c>
      <c r="E16" s="98">
        <v>498</v>
      </c>
      <c r="F16" s="98">
        <v>4126</v>
      </c>
      <c r="G16" s="98">
        <v>3161</v>
      </c>
      <c r="H16" s="98">
        <v>2148</v>
      </c>
      <c r="I16" s="98">
        <v>2010</v>
      </c>
      <c r="J16" s="98">
        <v>1146</v>
      </c>
      <c r="K16" s="98">
        <v>1749</v>
      </c>
      <c r="L16" s="98">
        <v>4676</v>
      </c>
      <c r="M16" s="98">
        <v>572</v>
      </c>
      <c r="N16" s="98">
        <v>624</v>
      </c>
      <c r="O16" s="98">
        <v>2784</v>
      </c>
      <c r="P16" s="99">
        <v>4617</v>
      </c>
      <c r="Q16" s="102">
        <v>53601</v>
      </c>
      <c r="R16" s="6"/>
    </row>
    <row r="17" spans="1:18">
      <c r="A17" s="15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6"/>
    </row>
    <row r="19" spans="1:18" ht="18" customHeight="1">
      <c r="A19" s="381" t="s">
        <v>237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</row>
    <row r="20" spans="1:18" ht="7.5" customHeight="1" thickBot="1">
      <c r="A20" s="116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</row>
    <row r="21" spans="1:18" ht="69" customHeight="1">
      <c r="A21" s="114"/>
      <c r="B21" s="115" t="s">
        <v>182</v>
      </c>
      <c r="C21" s="115" t="s">
        <v>181</v>
      </c>
      <c r="D21" s="115" t="s">
        <v>13</v>
      </c>
      <c r="E21" s="115" t="s">
        <v>60</v>
      </c>
      <c r="F21" s="115" t="s">
        <v>115</v>
      </c>
      <c r="G21" s="115" t="s">
        <v>174</v>
      </c>
      <c r="H21" s="115" t="s">
        <v>16</v>
      </c>
      <c r="I21" s="115" t="s">
        <v>180</v>
      </c>
      <c r="J21" s="115" t="s">
        <v>179</v>
      </c>
      <c r="K21" s="115" t="s">
        <v>178</v>
      </c>
      <c r="L21" s="115" t="s">
        <v>177</v>
      </c>
      <c r="M21" s="115" t="s">
        <v>20</v>
      </c>
      <c r="N21" s="115" t="s">
        <v>21</v>
      </c>
      <c r="O21" s="115" t="s">
        <v>176</v>
      </c>
      <c r="P21" s="153" t="s">
        <v>175</v>
      </c>
      <c r="Q21" s="154" t="s">
        <v>147</v>
      </c>
    </row>
    <row r="22" spans="1:18">
      <c r="A22" s="70" t="s">
        <v>1</v>
      </c>
      <c r="B22" s="5">
        <v>2232</v>
      </c>
      <c r="C22" s="5">
        <v>835</v>
      </c>
      <c r="D22" s="5">
        <v>7716</v>
      </c>
      <c r="E22" s="5">
        <v>190</v>
      </c>
      <c r="F22" s="5">
        <v>2762</v>
      </c>
      <c r="G22" s="5">
        <v>1536</v>
      </c>
      <c r="H22" s="5">
        <v>1138</v>
      </c>
      <c r="I22" s="5">
        <v>1126</v>
      </c>
      <c r="J22" s="5">
        <v>599</v>
      </c>
      <c r="K22" s="5">
        <v>950</v>
      </c>
      <c r="L22" s="5">
        <v>1572</v>
      </c>
      <c r="M22" s="5">
        <v>310</v>
      </c>
      <c r="N22" s="5">
        <v>347</v>
      </c>
      <c r="O22" s="5">
        <v>1294</v>
      </c>
      <c r="P22" s="5">
        <v>2261</v>
      </c>
      <c r="Q22" s="100">
        <v>20935</v>
      </c>
    </row>
    <row r="23" spans="1:18">
      <c r="A23" s="70" t="s">
        <v>2</v>
      </c>
      <c r="B23" s="5">
        <v>2220</v>
      </c>
      <c r="C23" s="5">
        <v>803</v>
      </c>
      <c r="D23" s="5">
        <v>7511</v>
      </c>
      <c r="E23" s="5">
        <v>102</v>
      </c>
      <c r="F23" s="5">
        <v>2655</v>
      </c>
      <c r="G23" s="5">
        <v>1459</v>
      </c>
      <c r="H23" s="5">
        <v>1148</v>
      </c>
      <c r="I23" s="5">
        <v>1113</v>
      </c>
      <c r="J23" s="5">
        <v>578</v>
      </c>
      <c r="K23" s="5">
        <v>921</v>
      </c>
      <c r="L23" s="5">
        <v>1574</v>
      </c>
      <c r="M23" s="5">
        <v>304</v>
      </c>
      <c r="N23" s="5">
        <v>347</v>
      </c>
      <c r="O23" s="5">
        <v>1363</v>
      </c>
      <c r="P23" s="5">
        <v>2225</v>
      </c>
      <c r="Q23" s="100">
        <v>20712</v>
      </c>
    </row>
    <row r="24" spans="1:18">
      <c r="A24" s="70" t="s">
        <v>3</v>
      </c>
      <c r="B24" s="5">
        <v>2239</v>
      </c>
      <c r="C24" s="5">
        <v>823</v>
      </c>
      <c r="D24" s="5">
        <v>7784</v>
      </c>
      <c r="E24" s="5">
        <v>145</v>
      </c>
      <c r="F24" s="5">
        <v>2638</v>
      </c>
      <c r="G24" s="5">
        <v>1499</v>
      </c>
      <c r="H24" s="5">
        <v>1154</v>
      </c>
      <c r="I24" s="5">
        <v>1206</v>
      </c>
      <c r="J24" s="5">
        <v>563</v>
      </c>
      <c r="K24" s="5">
        <v>912</v>
      </c>
      <c r="L24" s="5">
        <v>1639</v>
      </c>
      <c r="M24" s="5">
        <v>303</v>
      </c>
      <c r="N24" s="5">
        <v>342</v>
      </c>
      <c r="O24" s="5">
        <v>1337</v>
      </c>
      <c r="P24" s="5">
        <v>2335</v>
      </c>
      <c r="Q24" s="100">
        <v>21017</v>
      </c>
    </row>
    <row r="25" spans="1:18">
      <c r="A25" s="70" t="s">
        <v>4</v>
      </c>
      <c r="B25" s="5">
        <v>2106</v>
      </c>
      <c r="C25" s="5">
        <v>772</v>
      </c>
      <c r="D25" s="5">
        <v>7130</v>
      </c>
      <c r="E25" s="5">
        <v>102</v>
      </c>
      <c r="F25" s="5">
        <v>2373</v>
      </c>
      <c r="G25" s="5">
        <v>1378</v>
      </c>
      <c r="H25" s="5">
        <v>1166</v>
      </c>
      <c r="I25" s="5">
        <v>1155</v>
      </c>
      <c r="J25" s="5">
        <v>590</v>
      </c>
      <c r="K25" s="5">
        <v>853</v>
      </c>
      <c r="L25" s="5">
        <v>1535</v>
      </c>
      <c r="M25" s="5">
        <v>290</v>
      </c>
      <c r="N25" s="5">
        <v>348</v>
      </c>
      <c r="O25" s="5">
        <v>1345</v>
      </c>
      <c r="P25" s="5">
        <v>2263</v>
      </c>
      <c r="Q25" s="100">
        <v>19885</v>
      </c>
    </row>
    <row r="26" spans="1:18">
      <c r="A26" s="70" t="s">
        <v>5</v>
      </c>
      <c r="B26" s="5">
        <v>2059</v>
      </c>
      <c r="C26" s="5">
        <v>763</v>
      </c>
      <c r="D26" s="5">
        <v>6570</v>
      </c>
      <c r="E26" s="5">
        <v>102</v>
      </c>
      <c r="F26" s="5">
        <v>2144</v>
      </c>
      <c r="G26" s="5">
        <v>1320</v>
      </c>
      <c r="H26" s="5">
        <v>1038</v>
      </c>
      <c r="I26" s="5">
        <v>1115</v>
      </c>
      <c r="J26" s="5">
        <v>572</v>
      </c>
      <c r="K26" s="5">
        <v>857</v>
      </c>
      <c r="L26" s="5">
        <v>1436</v>
      </c>
      <c r="M26" s="5">
        <v>295</v>
      </c>
      <c r="N26" s="5">
        <v>334</v>
      </c>
      <c r="O26" s="5">
        <v>1246</v>
      </c>
      <c r="P26" s="5">
        <v>2134</v>
      </c>
      <c r="Q26" s="100">
        <v>18739</v>
      </c>
    </row>
    <row r="27" spans="1:18">
      <c r="A27" s="70" t="s">
        <v>6</v>
      </c>
      <c r="B27" s="5">
        <v>1842</v>
      </c>
      <c r="C27" s="5">
        <v>678</v>
      </c>
      <c r="D27" s="5">
        <v>5749</v>
      </c>
      <c r="E27" s="5">
        <v>52</v>
      </c>
      <c r="F27" s="5">
        <v>1783</v>
      </c>
      <c r="G27" s="5">
        <v>1176</v>
      </c>
      <c r="H27" s="5">
        <v>949</v>
      </c>
      <c r="I27" s="5">
        <v>945</v>
      </c>
      <c r="J27" s="5">
        <v>496</v>
      </c>
      <c r="K27" s="5">
        <v>726</v>
      </c>
      <c r="L27" s="5">
        <v>1226</v>
      </c>
      <c r="M27" s="5">
        <v>277</v>
      </c>
      <c r="N27" s="5">
        <v>313</v>
      </c>
      <c r="O27" s="5">
        <v>1107</v>
      </c>
      <c r="P27" s="5">
        <v>1849</v>
      </c>
      <c r="Q27" s="100">
        <v>16540</v>
      </c>
    </row>
    <row r="28" spans="1:18">
      <c r="A28" s="70" t="s">
        <v>7</v>
      </c>
      <c r="B28" s="5">
        <v>1847</v>
      </c>
      <c r="C28" s="5">
        <v>639</v>
      </c>
      <c r="D28" s="5">
        <v>6041</v>
      </c>
      <c r="E28" s="5">
        <v>55</v>
      </c>
      <c r="F28" s="5">
        <v>1796</v>
      </c>
      <c r="G28" s="5">
        <v>1226</v>
      </c>
      <c r="H28" s="5">
        <v>1017</v>
      </c>
      <c r="I28" s="5">
        <v>676</v>
      </c>
      <c r="J28" s="5">
        <v>443</v>
      </c>
      <c r="K28" s="5">
        <v>622</v>
      </c>
      <c r="L28" s="5">
        <v>1181</v>
      </c>
      <c r="M28" s="5">
        <v>273</v>
      </c>
      <c r="N28" s="5">
        <v>285</v>
      </c>
      <c r="O28" s="5">
        <v>977</v>
      </c>
      <c r="P28" s="5">
        <v>1817</v>
      </c>
      <c r="Q28" s="100">
        <v>16031</v>
      </c>
    </row>
    <row r="29" spans="1:18">
      <c r="A29" s="70" t="s">
        <v>8</v>
      </c>
      <c r="B29" s="5">
        <v>1054</v>
      </c>
      <c r="C29" s="5">
        <v>377</v>
      </c>
      <c r="D29" s="5">
        <v>4349</v>
      </c>
      <c r="E29" s="5">
        <v>131</v>
      </c>
      <c r="F29" s="5">
        <v>1363</v>
      </c>
      <c r="G29" s="5">
        <v>718</v>
      </c>
      <c r="H29" s="5">
        <v>517</v>
      </c>
      <c r="I29" s="5">
        <v>1200</v>
      </c>
      <c r="J29" s="5">
        <v>254</v>
      </c>
      <c r="K29" s="5">
        <v>702</v>
      </c>
      <c r="L29" s="5">
        <v>632</v>
      </c>
      <c r="M29" s="5">
        <v>160</v>
      </c>
      <c r="N29" s="5">
        <v>159</v>
      </c>
      <c r="O29" s="5">
        <v>184</v>
      </c>
      <c r="P29" s="5">
        <v>1051</v>
      </c>
      <c r="Q29" s="100">
        <v>11084</v>
      </c>
    </row>
    <row r="30" spans="1:18">
      <c r="A30" s="70" t="s">
        <v>9</v>
      </c>
      <c r="B30" s="5">
        <v>2118</v>
      </c>
      <c r="C30" s="5">
        <v>777</v>
      </c>
      <c r="D30" s="5">
        <v>6747</v>
      </c>
      <c r="E30" s="5">
        <v>181</v>
      </c>
      <c r="F30" s="5">
        <v>2060</v>
      </c>
      <c r="G30" s="5">
        <v>1343</v>
      </c>
      <c r="H30" s="5">
        <v>1044</v>
      </c>
      <c r="I30" s="5">
        <v>1097</v>
      </c>
      <c r="J30" s="5">
        <v>506</v>
      </c>
      <c r="K30" s="5">
        <v>857</v>
      </c>
      <c r="L30" s="5">
        <v>1419</v>
      </c>
      <c r="M30" s="5">
        <v>327</v>
      </c>
      <c r="N30" s="5">
        <v>322</v>
      </c>
      <c r="O30" s="5">
        <v>1229</v>
      </c>
      <c r="P30" s="5">
        <v>2079</v>
      </c>
      <c r="Q30" s="100">
        <v>18925</v>
      </c>
    </row>
    <row r="31" spans="1:18">
      <c r="A31" s="70" t="s">
        <v>10</v>
      </c>
      <c r="B31" s="5">
        <v>2385</v>
      </c>
      <c r="C31" s="5">
        <v>845</v>
      </c>
      <c r="D31" s="5">
        <v>7880</v>
      </c>
      <c r="E31" s="5">
        <v>190</v>
      </c>
      <c r="F31" s="5">
        <v>2301</v>
      </c>
      <c r="G31" s="5">
        <v>1505</v>
      </c>
      <c r="H31" s="5">
        <v>1217</v>
      </c>
      <c r="I31" s="5">
        <v>1222</v>
      </c>
      <c r="J31" s="5">
        <v>601</v>
      </c>
      <c r="K31" s="5">
        <v>951</v>
      </c>
      <c r="L31" s="5">
        <v>1663</v>
      </c>
      <c r="M31" s="5">
        <v>346</v>
      </c>
      <c r="N31" s="5">
        <v>367</v>
      </c>
      <c r="O31" s="5">
        <v>1390</v>
      </c>
      <c r="P31" s="5">
        <v>2449</v>
      </c>
      <c r="Q31" s="100">
        <v>21416</v>
      </c>
    </row>
    <row r="32" spans="1:18">
      <c r="A32" s="70" t="s">
        <v>11</v>
      </c>
      <c r="B32" s="5">
        <v>2195</v>
      </c>
      <c r="C32" s="5">
        <v>855</v>
      </c>
      <c r="D32" s="5">
        <v>7781</v>
      </c>
      <c r="E32" s="5">
        <v>156</v>
      </c>
      <c r="F32" s="5">
        <v>2295</v>
      </c>
      <c r="G32" s="5">
        <v>1465</v>
      </c>
      <c r="H32" s="5">
        <v>1136</v>
      </c>
      <c r="I32" s="5">
        <v>1144</v>
      </c>
      <c r="J32" s="5">
        <v>543</v>
      </c>
      <c r="K32" s="5">
        <v>935</v>
      </c>
      <c r="L32" s="5">
        <v>1547</v>
      </c>
      <c r="M32" s="5">
        <v>331</v>
      </c>
      <c r="N32" s="5">
        <v>344</v>
      </c>
      <c r="O32" s="5">
        <v>1350</v>
      </c>
      <c r="P32" s="5">
        <v>2335</v>
      </c>
      <c r="Q32" s="100">
        <v>20680</v>
      </c>
    </row>
    <row r="33" spans="1:17" ht="13.5" thickBot="1">
      <c r="A33" s="155" t="s">
        <v>12</v>
      </c>
      <c r="B33" s="5">
        <v>1919</v>
      </c>
      <c r="C33" s="5">
        <v>735</v>
      </c>
      <c r="D33" s="5">
        <v>6943</v>
      </c>
      <c r="E33" s="5">
        <v>137</v>
      </c>
      <c r="F33" s="5">
        <v>2141</v>
      </c>
      <c r="G33" s="5">
        <v>1252</v>
      </c>
      <c r="H33" s="5">
        <v>986</v>
      </c>
      <c r="I33" s="5">
        <v>982</v>
      </c>
      <c r="J33" s="5">
        <v>451</v>
      </c>
      <c r="K33" s="5">
        <v>755</v>
      </c>
      <c r="L33" s="5">
        <v>1328</v>
      </c>
      <c r="M33" s="5">
        <v>280</v>
      </c>
      <c r="N33" s="5">
        <v>332</v>
      </c>
      <c r="O33" s="5">
        <v>1141</v>
      </c>
      <c r="P33" s="5">
        <v>1947</v>
      </c>
      <c r="Q33" s="101">
        <v>18282</v>
      </c>
    </row>
    <row r="34" spans="1:17" ht="13.5" thickBot="1">
      <c r="A34" s="157" t="s">
        <v>238</v>
      </c>
      <c r="B34" s="98">
        <v>5114</v>
      </c>
      <c r="C34" s="98">
        <v>2286</v>
      </c>
      <c r="D34" s="98">
        <v>20902</v>
      </c>
      <c r="E34" s="98">
        <v>796</v>
      </c>
      <c r="F34" s="98">
        <v>7359</v>
      </c>
      <c r="G34" s="98">
        <v>3336</v>
      </c>
      <c r="H34" s="98">
        <v>2830</v>
      </c>
      <c r="I34" s="98">
        <v>3850</v>
      </c>
      <c r="J34" s="98">
        <v>1329</v>
      </c>
      <c r="K34" s="98">
        <v>2349</v>
      </c>
      <c r="L34" s="98">
        <v>4782</v>
      </c>
      <c r="M34" s="98">
        <v>858</v>
      </c>
      <c r="N34" s="98">
        <v>1039</v>
      </c>
      <c r="O34" s="98">
        <v>3959</v>
      </c>
      <c r="P34" s="99">
        <v>5942</v>
      </c>
      <c r="Q34" s="102">
        <v>44779</v>
      </c>
    </row>
  </sheetData>
  <mergeCells count="2">
    <mergeCell ref="A19:Q19"/>
    <mergeCell ref="A1:Q1"/>
  </mergeCells>
  <phoneticPr fontId="4" type="noConversion"/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9"/>
  <sheetViews>
    <sheetView zoomScaleNormal="100" workbookViewId="0">
      <selection activeCell="B13" sqref="B13"/>
    </sheetView>
  </sheetViews>
  <sheetFormatPr baseColWidth="10" defaultRowHeight="12.75"/>
  <cols>
    <col min="1" max="1" width="21.7109375" style="15" customWidth="1"/>
    <col min="2" max="3" width="9.140625" style="55" customWidth="1"/>
    <col min="4" max="4" width="10.5703125" style="15" customWidth="1"/>
    <col min="5" max="5" width="16.42578125" style="15" customWidth="1"/>
    <col min="6" max="6" width="16.42578125" style="2" customWidth="1"/>
    <col min="7" max="7" width="16.42578125" style="15" customWidth="1"/>
    <col min="8" max="8" width="15.28515625" style="15" customWidth="1"/>
    <col min="9" max="9" width="14.85546875" style="2" customWidth="1"/>
    <col min="10" max="10" width="8.7109375" style="2" customWidth="1"/>
    <col min="11" max="11" width="7.7109375" style="15" customWidth="1"/>
    <col min="12" max="12" width="32.28515625" style="15" customWidth="1"/>
    <col min="13" max="16384" width="11.42578125" style="15"/>
  </cols>
  <sheetData>
    <row r="1" spans="1:12" ht="15.75">
      <c r="A1" s="382" t="s">
        <v>250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2" ht="6.75" customHeight="1" thickBot="1"/>
    <row r="3" spans="1:12" ht="13.5" thickBot="1">
      <c r="A3" s="132"/>
      <c r="B3" s="388" t="s">
        <v>62</v>
      </c>
      <c r="C3" s="384"/>
      <c r="D3" s="383" t="s">
        <v>47</v>
      </c>
      <c r="E3" s="383"/>
      <c r="F3" s="383"/>
      <c r="G3" s="383"/>
      <c r="H3" s="383"/>
      <c r="I3" s="383"/>
      <c r="J3" s="384"/>
    </row>
    <row r="4" spans="1:12" ht="62.25" customHeight="1" thickBot="1">
      <c r="A4" s="16"/>
      <c r="B4" s="17" t="s">
        <v>48</v>
      </c>
      <c r="C4" s="17" t="s">
        <v>49</v>
      </c>
      <c r="D4" s="18" t="s">
        <v>50</v>
      </c>
      <c r="E4" s="19" t="s">
        <v>213</v>
      </c>
      <c r="F4" s="20" t="s">
        <v>51</v>
      </c>
      <c r="G4" s="21" t="s">
        <v>52</v>
      </c>
      <c r="H4" s="22" t="s">
        <v>214</v>
      </c>
      <c r="I4" s="20" t="s">
        <v>53</v>
      </c>
      <c r="J4" s="133" t="s">
        <v>22</v>
      </c>
      <c r="K4" s="23"/>
      <c r="L4" s="23"/>
    </row>
    <row r="5" spans="1:12" ht="20.25" customHeight="1">
      <c r="A5" s="24" t="s">
        <v>54</v>
      </c>
      <c r="B5" s="385">
        <v>15780</v>
      </c>
      <c r="C5" s="385">
        <v>10229</v>
      </c>
      <c r="D5" s="25">
        <v>385</v>
      </c>
      <c r="E5" s="26">
        <v>657</v>
      </c>
      <c r="F5" s="27">
        <v>1042</v>
      </c>
      <c r="G5" s="25">
        <v>292</v>
      </c>
      <c r="H5" s="26">
        <v>118</v>
      </c>
      <c r="I5" s="27">
        <v>410</v>
      </c>
      <c r="J5" s="134">
        <v>1452</v>
      </c>
      <c r="K5" s="28"/>
      <c r="L5" s="29"/>
    </row>
    <row r="6" spans="1:12" ht="20.25" customHeight="1">
      <c r="A6" s="30" t="s">
        <v>55</v>
      </c>
      <c r="B6" s="386"/>
      <c r="C6" s="386"/>
      <c r="D6" s="31">
        <v>103</v>
      </c>
      <c r="E6" s="32">
        <v>113</v>
      </c>
      <c r="F6" s="33">
        <v>216</v>
      </c>
      <c r="G6" s="31">
        <v>230</v>
      </c>
      <c r="H6" s="32">
        <v>6</v>
      </c>
      <c r="I6" s="33">
        <v>236</v>
      </c>
      <c r="J6" s="135">
        <v>452</v>
      </c>
      <c r="K6" s="28"/>
      <c r="L6" s="29"/>
    </row>
    <row r="7" spans="1:12" ht="20.25" customHeight="1">
      <c r="A7" s="30" t="s">
        <v>56</v>
      </c>
      <c r="B7" s="386"/>
      <c r="C7" s="386"/>
      <c r="D7" s="31">
        <v>124</v>
      </c>
      <c r="E7" s="32">
        <v>176</v>
      </c>
      <c r="F7" s="33">
        <v>300</v>
      </c>
      <c r="G7" s="31">
        <v>0</v>
      </c>
      <c r="H7" s="32">
        <v>0</v>
      </c>
      <c r="I7" s="33">
        <v>0</v>
      </c>
      <c r="J7" s="135">
        <v>300</v>
      </c>
      <c r="K7" s="28"/>
      <c r="L7" s="29"/>
    </row>
    <row r="8" spans="1:12" ht="20.25" customHeight="1">
      <c r="A8" s="30" t="s">
        <v>57</v>
      </c>
      <c r="B8" s="386"/>
      <c r="C8" s="386"/>
      <c r="D8" s="31">
        <v>116</v>
      </c>
      <c r="E8" s="32">
        <v>124</v>
      </c>
      <c r="F8" s="33">
        <v>240</v>
      </c>
      <c r="G8" s="31">
        <v>0</v>
      </c>
      <c r="H8" s="32">
        <v>102</v>
      </c>
      <c r="I8" s="33">
        <v>102</v>
      </c>
      <c r="J8" s="135">
        <v>342</v>
      </c>
      <c r="K8" s="28"/>
      <c r="L8" s="29"/>
    </row>
    <row r="9" spans="1:12" ht="20.25" customHeight="1">
      <c r="A9" s="30" t="s">
        <v>58</v>
      </c>
      <c r="B9" s="386"/>
      <c r="C9" s="386"/>
      <c r="D9" s="31">
        <v>22</v>
      </c>
      <c r="E9" s="32">
        <v>57</v>
      </c>
      <c r="F9" s="33">
        <v>79</v>
      </c>
      <c r="G9" s="31">
        <v>62</v>
      </c>
      <c r="H9" s="32">
        <v>0</v>
      </c>
      <c r="I9" s="33">
        <v>62</v>
      </c>
      <c r="J9" s="135">
        <v>141</v>
      </c>
      <c r="K9" s="28"/>
      <c r="L9" s="29"/>
    </row>
    <row r="10" spans="1:12" ht="20.25" customHeight="1">
      <c r="A10" s="30" t="s">
        <v>59</v>
      </c>
      <c r="B10" s="386"/>
      <c r="C10" s="386"/>
      <c r="D10" s="31">
        <v>4</v>
      </c>
      <c r="E10" s="32">
        <v>174</v>
      </c>
      <c r="F10" s="33">
        <v>178</v>
      </c>
      <c r="G10" s="31">
        <v>0</v>
      </c>
      <c r="H10" s="32">
        <v>0</v>
      </c>
      <c r="I10" s="33">
        <v>0</v>
      </c>
      <c r="J10" s="135">
        <v>178</v>
      </c>
      <c r="K10" s="28"/>
      <c r="L10" s="29"/>
    </row>
    <row r="11" spans="1:12" ht="20.25" customHeight="1" thickBot="1">
      <c r="A11" s="34" t="s">
        <v>60</v>
      </c>
      <c r="B11" s="387"/>
      <c r="C11" s="387"/>
      <c r="D11" s="35">
        <v>16</v>
      </c>
      <c r="E11" s="36">
        <v>13</v>
      </c>
      <c r="F11" s="37">
        <v>29</v>
      </c>
      <c r="G11" s="35">
        <v>0</v>
      </c>
      <c r="H11" s="36">
        <v>10</v>
      </c>
      <c r="I11" s="37">
        <v>10</v>
      </c>
      <c r="J11" s="103">
        <v>39</v>
      </c>
      <c r="K11" s="28"/>
      <c r="L11" s="29"/>
    </row>
    <row r="12" spans="1:12" ht="20.25" customHeight="1">
      <c r="A12" s="38" t="s">
        <v>37</v>
      </c>
      <c r="B12" s="165">
        <v>1906</v>
      </c>
      <c r="C12" s="177">
        <v>1839</v>
      </c>
      <c r="D12" s="39">
        <v>96</v>
      </c>
      <c r="E12" s="40">
        <v>36</v>
      </c>
      <c r="F12" s="41">
        <v>132</v>
      </c>
      <c r="G12" s="39">
        <v>169</v>
      </c>
      <c r="H12" s="40">
        <v>12</v>
      </c>
      <c r="I12" s="41">
        <v>181</v>
      </c>
      <c r="J12" s="136">
        <v>313</v>
      </c>
      <c r="K12" s="28"/>
      <c r="L12" s="29"/>
    </row>
    <row r="13" spans="1:12" ht="20.25" customHeight="1">
      <c r="A13" s="42" t="s">
        <v>14</v>
      </c>
      <c r="B13" s="165">
        <v>960</v>
      </c>
      <c r="C13" s="165">
        <v>766</v>
      </c>
      <c r="D13" s="31">
        <v>30</v>
      </c>
      <c r="E13" s="32">
        <v>57</v>
      </c>
      <c r="F13" s="33">
        <v>87</v>
      </c>
      <c r="G13" s="31">
        <v>21</v>
      </c>
      <c r="H13" s="32">
        <v>6</v>
      </c>
      <c r="I13" s="33">
        <v>27</v>
      </c>
      <c r="J13" s="137">
        <v>114</v>
      </c>
      <c r="K13" s="28"/>
      <c r="L13" s="29"/>
    </row>
    <row r="14" spans="1:12" ht="20.25" customHeight="1">
      <c r="A14" s="42" t="s">
        <v>39</v>
      </c>
      <c r="B14" s="165">
        <v>2010</v>
      </c>
      <c r="C14" s="165">
        <v>1836</v>
      </c>
      <c r="D14" s="31">
        <v>59</v>
      </c>
      <c r="E14" s="32">
        <v>140</v>
      </c>
      <c r="F14" s="33">
        <v>199</v>
      </c>
      <c r="G14" s="31">
        <v>130</v>
      </c>
      <c r="H14" s="32">
        <v>25</v>
      </c>
      <c r="I14" s="33">
        <v>155</v>
      </c>
      <c r="J14" s="137">
        <v>354</v>
      </c>
      <c r="K14" s="28"/>
      <c r="L14" s="29"/>
    </row>
    <row r="15" spans="1:12" ht="20.25" customHeight="1">
      <c r="A15" s="42" t="s">
        <v>15</v>
      </c>
      <c r="B15" s="165">
        <v>1247</v>
      </c>
      <c r="C15" s="165">
        <v>1087</v>
      </c>
      <c r="D15" s="31">
        <v>69</v>
      </c>
      <c r="E15" s="32">
        <v>56</v>
      </c>
      <c r="F15" s="33">
        <v>125</v>
      </c>
      <c r="G15" s="31">
        <v>56</v>
      </c>
      <c r="H15" s="32">
        <v>30</v>
      </c>
      <c r="I15" s="33">
        <v>86</v>
      </c>
      <c r="J15" s="137">
        <v>211</v>
      </c>
      <c r="K15" s="28"/>
      <c r="L15" s="29"/>
    </row>
    <row r="16" spans="1:12" ht="20.25" customHeight="1">
      <c r="A16" s="42" t="s">
        <v>40</v>
      </c>
      <c r="B16" s="165">
        <v>1240</v>
      </c>
      <c r="C16" s="165">
        <v>1028</v>
      </c>
      <c r="D16" s="31">
        <v>43</v>
      </c>
      <c r="E16" s="32">
        <v>45</v>
      </c>
      <c r="F16" s="33">
        <v>88</v>
      </c>
      <c r="G16" s="31">
        <v>110</v>
      </c>
      <c r="H16" s="32">
        <v>50</v>
      </c>
      <c r="I16" s="33">
        <v>160</v>
      </c>
      <c r="J16" s="137">
        <v>248</v>
      </c>
      <c r="K16" s="28"/>
      <c r="L16" s="29"/>
    </row>
    <row r="17" spans="1:12" ht="20.25" customHeight="1">
      <c r="A17" s="42" t="s">
        <v>16</v>
      </c>
      <c r="B17" s="165">
        <v>980</v>
      </c>
      <c r="C17" s="165">
        <v>882</v>
      </c>
      <c r="D17" s="31">
        <v>41</v>
      </c>
      <c r="E17" s="32">
        <v>36</v>
      </c>
      <c r="F17" s="33">
        <v>77</v>
      </c>
      <c r="G17" s="31">
        <v>85</v>
      </c>
      <c r="H17" s="32">
        <v>24</v>
      </c>
      <c r="I17" s="33">
        <v>109</v>
      </c>
      <c r="J17" s="137">
        <v>186</v>
      </c>
      <c r="K17" s="28"/>
      <c r="L17" s="29"/>
    </row>
    <row r="18" spans="1:12" ht="20.25" customHeight="1">
      <c r="A18" s="42" t="s">
        <v>17</v>
      </c>
      <c r="B18" s="165">
        <v>1916</v>
      </c>
      <c r="C18" s="165">
        <v>1247</v>
      </c>
      <c r="D18" s="31">
        <v>28</v>
      </c>
      <c r="E18" s="32">
        <v>85</v>
      </c>
      <c r="F18" s="33">
        <v>113</v>
      </c>
      <c r="G18" s="31">
        <v>132</v>
      </c>
      <c r="H18" s="32">
        <v>27</v>
      </c>
      <c r="I18" s="33">
        <v>159</v>
      </c>
      <c r="J18" s="137">
        <v>272</v>
      </c>
      <c r="K18" s="28"/>
      <c r="L18" s="29"/>
    </row>
    <row r="19" spans="1:12" ht="20.25" customHeight="1">
      <c r="A19" s="42" t="s">
        <v>18</v>
      </c>
      <c r="B19" s="165">
        <v>364</v>
      </c>
      <c r="C19" s="165">
        <v>314</v>
      </c>
      <c r="D19" s="31">
        <v>20</v>
      </c>
      <c r="E19" s="32">
        <v>23</v>
      </c>
      <c r="F19" s="33">
        <v>43</v>
      </c>
      <c r="G19" s="31">
        <v>0</v>
      </c>
      <c r="H19" s="32">
        <v>15</v>
      </c>
      <c r="I19" s="33">
        <v>15</v>
      </c>
      <c r="J19" s="137">
        <v>58</v>
      </c>
      <c r="K19" s="28"/>
      <c r="L19" s="29"/>
    </row>
    <row r="20" spans="1:12" ht="20.25" customHeight="1">
      <c r="A20" s="42" t="s">
        <v>19</v>
      </c>
      <c r="B20" s="165">
        <v>1519</v>
      </c>
      <c r="C20" s="165">
        <v>1200</v>
      </c>
      <c r="D20" s="31">
        <v>78</v>
      </c>
      <c r="E20" s="32">
        <v>70</v>
      </c>
      <c r="F20" s="33">
        <v>148</v>
      </c>
      <c r="G20" s="31">
        <v>95</v>
      </c>
      <c r="H20" s="32">
        <v>28</v>
      </c>
      <c r="I20" s="33">
        <v>123</v>
      </c>
      <c r="J20" s="137">
        <v>271</v>
      </c>
      <c r="K20" s="43"/>
      <c r="L20" s="44"/>
    </row>
    <row r="21" spans="1:12" ht="20.25" customHeight="1">
      <c r="A21" s="42" t="s">
        <v>42</v>
      </c>
      <c r="B21" s="165">
        <v>300</v>
      </c>
      <c r="C21" s="165">
        <v>270</v>
      </c>
      <c r="D21" s="31">
        <v>18</v>
      </c>
      <c r="E21" s="32">
        <v>19</v>
      </c>
      <c r="F21" s="33">
        <v>37</v>
      </c>
      <c r="G21" s="31">
        <v>0</v>
      </c>
      <c r="H21" s="32">
        <v>30</v>
      </c>
      <c r="I21" s="33">
        <v>30</v>
      </c>
      <c r="J21" s="137">
        <v>67</v>
      </c>
      <c r="K21" s="43"/>
      <c r="L21" s="44"/>
    </row>
    <row r="22" spans="1:12" ht="20.25" customHeight="1">
      <c r="A22" s="42" t="s">
        <v>183</v>
      </c>
      <c r="B22" s="165">
        <v>400</v>
      </c>
      <c r="C22" s="165">
        <v>350</v>
      </c>
      <c r="D22" s="31">
        <v>38</v>
      </c>
      <c r="E22" s="32">
        <v>32</v>
      </c>
      <c r="F22" s="33">
        <v>70</v>
      </c>
      <c r="G22" s="31">
        <v>0</v>
      </c>
      <c r="H22" s="32">
        <v>30</v>
      </c>
      <c r="I22" s="33">
        <v>30</v>
      </c>
      <c r="J22" s="137">
        <v>100</v>
      </c>
      <c r="K22" s="45"/>
      <c r="L22" s="44"/>
    </row>
    <row r="23" spans="1:12" ht="20.25" customHeight="1">
      <c r="A23" s="42" t="s">
        <v>146</v>
      </c>
      <c r="B23" s="166">
        <v>1378</v>
      </c>
      <c r="C23" s="167">
        <v>1087</v>
      </c>
      <c r="D23" s="31">
        <v>59</v>
      </c>
      <c r="E23" s="32">
        <v>47</v>
      </c>
      <c r="F23" s="33">
        <v>106</v>
      </c>
      <c r="G23" s="31">
        <v>135</v>
      </c>
      <c r="H23" s="32">
        <v>40</v>
      </c>
      <c r="I23" s="33">
        <v>175</v>
      </c>
      <c r="J23" s="137">
        <v>281</v>
      </c>
      <c r="K23" s="45"/>
      <c r="L23" s="44"/>
    </row>
    <row r="24" spans="1:12" ht="20.25" customHeight="1" thickBot="1">
      <c r="A24" s="46" t="s">
        <v>45</v>
      </c>
      <c r="B24" s="165">
        <v>96</v>
      </c>
      <c r="C24" s="165">
        <v>87</v>
      </c>
      <c r="D24" s="48">
        <v>3</v>
      </c>
      <c r="E24" s="47">
        <v>4</v>
      </c>
      <c r="F24" s="49">
        <v>7</v>
      </c>
      <c r="G24" s="48">
        <v>0</v>
      </c>
      <c r="H24" s="47">
        <v>5</v>
      </c>
      <c r="I24" s="49">
        <v>5</v>
      </c>
      <c r="J24" s="138">
        <v>12</v>
      </c>
      <c r="K24" s="28"/>
      <c r="L24" s="29"/>
    </row>
    <row r="25" spans="1:12" ht="21.75" customHeight="1" thickBot="1">
      <c r="A25" s="181" t="s">
        <v>61</v>
      </c>
      <c r="B25" s="176">
        <v>30096</v>
      </c>
      <c r="C25" s="178">
        <v>22222</v>
      </c>
      <c r="D25" s="179">
        <v>967</v>
      </c>
      <c r="E25" s="180">
        <v>1307</v>
      </c>
      <c r="F25" s="83">
        <v>2274</v>
      </c>
      <c r="G25" s="179">
        <v>1225</v>
      </c>
      <c r="H25" s="180">
        <v>440</v>
      </c>
      <c r="I25" s="83">
        <v>1665</v>
      </c>
      <c r="J25" s="84">
        <v>3939</v>
      </c>
    </row>
    <row r="26" spans="1:12">
      <c r="A26" s="50"/>
      <c r="B26" s="51"/>
      <c r="C26" s="51"/>
      <c r="D26" s="52"/>
      <c r="E26" s="52"/>
      <c r="F26" s="53"/>
      <c r="G26" s="52"/>
      <c r="H26" s="52"/>
      <c r="I26" s="53"/>
      <c r="J26" s="54"/>
      <c r="K26" s="52"/>
      <c r="L26" s="52"/>
    </row>
    <row r="27" spans="1:12">
      <c r="A27" s="50"/>
      <c r="B27" s="51"/>
      <c r="C27" s="51"/>
      <c r="D27" s="52"/>
      <c r="E27" s="52"/>
      <c r="F27" s="53"/>
      <c r="G27" s="52"/>
      <c r="H27" s="52"/>
      <c r="I27" s="53"/>
      <c r="J27" s="53"/>
      <c r="K27" s="52"/>
      <c r="L27" s="52"/>
    </row>
    <row r="28" spans="1:12">
      <c r="F28" s="15"/>
      <c r="G28" s="52"/>
      <c r="H28" s="52"/>
      <c r="I28" s="53"/>
      <c r="J28" s="53"/>
      <c r="K28" s="52"/>
      <c r="L28" s="52"/>
    </row>
    <row r="29" spans="1:12">
      <c r="F29" s="15"/>
      <c r="G29" s="52"/>
      <c r="H29" s="52"/>
      <c r="I29" s="53"/>
      <c r="J29" s="53"/>
      <c r="K29" s="52"/>
      <c r="L29" s="52"/>
    </row>
    <row r="30" spans="1:12">
      <c r="F30" s="15"/>
      <c r="G30" s="56"/>
      <c r="H30" s="56"/>
      <c r="I30" s="57"/>
      <c r="J30" s="57"/>
      <c r="K30" s="56"/>
      <c r="L30" s="56"/>
    </row>
    <row r="31" spans="1:12">
      <c r="F31" s="15"/>
      <c r="G31" s="56"/>
      <c r="H31" s="56"/>
      <c r="I31" s="57"/>
    </row>
    <row r="32" spans="1:12">
      <c r="F32" s="15"/>
      <c r="G32" s="56"/>
      <c r="H32" s="56"/>
      <c r="I32" s="57"/>
    </row>
    <row r="33" spans="6:9">
      <c r="F33" s="15"/>
      <c r="G33" s="56"/>
      <c r="H33" s="56"/>
      <c r="I33" s="57"/>
    </row>
    <row r="34" spans="6:9">
      <c r="F34" s="15"/>
      <c r="G34" s="56"/>
      <c r="H34" s="56"/>
      <c r="I34" s="57"/>
    </row>
    <row r="35" spans="6:9">
      <c r="F35" s="15"/>
      <c r="G35" s="56"/>
      <c r="H35" s="56"/>
      <c r="I35" s="57"/>
    </row>
    <row r="36" spans="6:9">
      <c r="F36" s="15"/>
      <c r="G36" s="56"/>
      <c r="H36" s="56"/>
      <c r="I36" s="57"/>
    </row>
    <row r="37" spans="6:9">
      <c r="F37" s="15"/>
      <c r="G37" s="56"/>
      <c r="H37" s="56"/>
      <c r="I37" s="57"/>
    </row>
    <row r="38" spans="6:9">
      <c r="F38" s="15"/>
      <c r="G38" s="56"/>
      <c r="H38" s="56"/>
      <c r="I38" s="57"/>
    </row>
    <row r="39" spans="6:9">
      <c r="F39" s="15"/>
      <c r="G39" s="56"/>
      <c r="H39" s="56"/>
      <c r="I39" s="57"/>
    </row>
  </sheetData>
  <mergeCells count="5">
    <mergeCell ref="A1:J1"/>
    <mergeCell ref="D3:J3"/>
    <mergeCell ref="B5:B11"/>
    <mergeCell ref="C5:C11"/>
    <mergeCell ref="B3:C3"/>
  </mergeCells>
  <phoneticPr fontId="0" type="noConversion"/>
  <printOptions horizontalCentered="1"/>
  <pageMargins left="0.78740157480314965" right="0.19685039370078741" top="0.59055118110236227" bottom="0.19685039370078741" header="0.27559055118110237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28"/>
  <sheetViews>
    <sheetView zoomScaleNormal="100" workbookViewId="0">
      <selection activeCell="E6" sqref="E6"/>
    </sheetView>
  </sheetViews>
  <sheetFormatPr baseColWidth="10" defaultRowHeight="12.75"/>
  <cols>
    <col min="1" max="1" width="20.85546875" customWidth="1"/>
    <col min="2" max="2" width="12.28515625" customWidth="1"/>
    <col min="3" max="3" width="9" bestFit="1" customWidth="1"/>
    <col min="4" max="4" width="15" customWidth="1"/>
    <col min="5" max="5" width="15.140625" customWidth="1"/>
    <col min="6" max="6" width="9.28515625" customWidth="1"/>
    <col min="7" max="8" width="7.7109375" customWidth="1"/>
    <col min="9" max="9" width="10.28515625" customWidth="1"/>
    <col min="10" max="10" width="6.85546875" bestFit="1" customWidth="1"/>
    <col min="11" max="11" width="7" customWidth="1"/>
    <col min="12" max="12" width="25.140625" customWidth="1"/>
  </cols>
  <sheetData>
    <row r="1" spans="1:12" ht="15.75">
      <c r="A1" s="361" t="s">
        <v>252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3.5" thickBot="1"/>
    <row r="3" spans="1:12" ht="66" customHeight="1" thickBot="1">
      <c r="A3" s="149"/>
      <c r="B3" s="224" t="s">
        <v>25</v>
      </c>
      <c r="C3" s="225" t="s">
        <v>26</v>
      </c>
      <c r="D3" s="225" t="s">
        <v>27</v>
      </c>
      <c r="E3" s="238" t="s">
        <v>173</v>
      </c>
      <c r="F3" s="225" t="s">
        <v>28</v>
      </c>
      <c r="G3" s="225" t="s">
        <v>29</v>
      </c>
      <c r="H3" s="225" t="s">
        <v>30</v>
      </c>
      <c r="I3" s="225" t="s">
        <v>31</v>
      </c>
      <c r="J3" s="225" t="s">
        <v>32</v>
      </c>
      <c r="K3" s="225" t="s">
        <v>33</v>
      </c>
      <c r="L3" s="226" t="s">
        <v>34</v>
      </c>
    </row>
    <row r="4" spans="1:12" ht="25.5" customHeight="1">
      <c r="A4" s="139" t="s">
        <v>35</v>
      </c>
      <c r="B4" s="188">
        <v>264</v>
      </c>
      <c r="C4" s="189">
        <v>2013</v>
      </c>
      <c r="D4" s="265" t="s">
        <v>36</v>
      </c>
      <c r="E4" s="266" t="s">
        <v>253</v>
      </c>
      <c r="F4" s="147">
        <v>553222</v>
      </c>
      <c r="G4" s="147">
        <v>2095.537878787879</v>
      </c>
      <c r="H4" s="147">
        <v>274.82463984103327</v>
      </c>
      <c r="I4" s="147">
        <v>659400</v>
      </c>
      <c r="J4" s="147">
        <v>2497.7272727272725</v>
      </c>
      <c r="K4" s="147">
        <v>327.57078986587186</v>
      </c>
      <c r="L4" s="150"/>
    </row>
    <row r="5" spans="1:12" ht="25.5" customHeight="1">
      <c r="A5" s="67" t="s">
        <v>37</v>
      </c>
      <c r="B5" s="190">
        <v>264</v>
      </c>
      <c r="C5" s="191">
        <v>2011</v>
      </c>
      <c r="D5" s="267" t="s">
        <v>36</v>
      </c>
      <c r="E5" s="268" t="s">
        <v>254</v>
      </c>
      <c r="F5" s="12">
        <v>144191</v>
      </c>
      <c r="G5" s="12">
        <v>546.17803030303025</v>
      </c>
      <c r="H5" s="12">
        <v>71.701143709597218</v>
      </c>
      <c r="I5" s="12">
        <v>140348</v>
      </c>
      <c r="J5" s="12">
        <v>531.62121212121212</v>
      </c>
      <c r="K5" s="12">
        <v>69.790154152163097</v>
      </c>
      <c r="L5" s="151"/>
    </row>
    <row r="6" spans="1:12" ht="25.5" customHeight="1">
      <c r="A6" s="67" t="s">
        <v>14</v>
      </c>
      <c r="B6" s="190">
        <v>230</v>
      </c>
      <c r="C6" s="191">
        <v>1217</v>
      </c>
      <c r="D6" s="267" t="s">
        <v>38</v>
      </c>
      <c r="E6" s="269">
        <v>10</v>
      </c>
      <c r="F6" s="12">
        <v>99341</v>
      </c>
      <c r="G6" s="12">
        <v>431.9173913043478</v>
      </c>
      <c r="H6" s="12">
        <v>81.627773212818411</v>
      </c>
      <c r="I6" s="12">
        <v>225818</v>
      </c>
      <c r="J6" s="12">
        <v>981.81739130434778</v>
      </c>
      <c r="K6" s="12">
        <v>185.55299917830732</v>
      </c>
      <c r="L6" s="151"/>
    </row>
    <row r="7" spans="1:12" ht="25.5" customHeight="1">
      <c r="A7" s="67" t="s">
        <v>39</v>
      </c>
      <c r="B7" s="190">
        <v>231</v>
      </c>
      <c r="C7" s="191">
        <v>1221</v>
      </c>
      <c r="D7" s="267" t="s">
        <v>38</v>
      </c>
      <c r="E7" s="269">
        <v>14</v>
      </c>
      <c r="F7" s="12">
        <v>83945</v>
      </c>
      <c r="G7" s="12">
        <v>363.39826839826839</v>
      </c>
      <c r="H7" s="12">
        <v>68.751023751023752</v>
      </c>
      <c r="I7" s="12">
        <v>144842</v>
      </c>
      <c r="J7" s="12">
        <v>627.02164502164499</v>
      </c>
      <c r="K7" s="12">
        <v>118.62571662571662</v>
      </c>
      <c r="L7" s="151"/>
    </row>
    <row r="8" spans="1:12" ht="32.25" customHeight="1">
      <c r="A8" s="67" t="s">
        <v>15</v>
      </c>
      <c r="B8" s="190">
        <v>228</v>
      </c>
      <c r="C8" s="191">
        <v>1211</v>
      </c>
      <c r="D8" s="267" t="s">
        <v>38</v>
      </c>
      <c r="E8" s="269">
        <v>5</v>
      </c>
      <c r="F8" s="12">
        <v>51724</v>
      </c>
      <c r="G8" s="12">
        <v>226.85964912280701</v>
      </c>
      <c r="H8" s="12">
        <v>42.71180842279108</v>
      </c>
      <c r="I8" s="12">
        <v>113450</v>
      </c>
      <c r="J8" s="12">
        <v>497.58771929824559</v>
      </c>
      <c r="K8" s="12">
        <v>93.682906688687041</v>
      </c>
      <c r="L8" s="151"/>
    </row>
    <row r="9" spans="1:12" ht="25.5" customHeight="1">
      <c r="A9" s="67" t="s">
        <v>40</v>
      </c>
      <c r="B9" s="190">
        <v>226</v>
      </c>
      <c r="C9" s="191">
        <v>1203</v>
      </c>
      <c r="D9" s="267" t="s">
        <v>38</v>
      </c>
      <c r="E9" s="269">
        <v>10</v>
      </c>
      <c r="F9" s="12">
        <v>66550</v>
      </c>
      <c r="G9" s="12">
        <v>294.46902654867256</v>
      </c>
      <c r="H9" s="12">
        <v>55.320033250207814</v>
      </c>
      <c r="I9" s="12">
        <v>125679</v>
      </c>
      <c r="J9" s="12">
        <v>556.10176991150445</v>
      </c>
      <c r="K9" s="12">
        <v>104.47132169576059</v>
      </c>
      <c r="L9" s="151" t="s">
        <v>188</v>
      </c>
    </row>
    <row r="10" spans="1:12" ht="25.5" customHeight="1">
      <c r="A10" s="67" t="s">
        <v>16</v>
      </c>
      <c r="B10" s="190">
        <v>230</v>
      </c>
      <c r="C10" s="191">
        <v>1218</v>
      </c>
      <c r="D10" s="267" t="s">
        <v>38</v>
      </c>
      <c r="E10" s="269">
        <v>4</v>
      </c>
      <c r="F10" s="12">
        <v>46058</v>
      </c>
      <c r="G10" s="12">
        <v>200.25217391304349</v>
      </c>
      <c r="H10" s="12">
        <v>37.814449917898195</v>
      </c>
      <c r="I10" s="12">
        <v>116625</v>
      </c>
      <c r="J10" s="12">
        <v>507.06521739130437</v>
      </c>
      <c r="K10" s="12">
        <v>95.751231527093594</v>
      </c>
      <c r="L10" s="151"/>
    </row>
    <row r="11" spans="1:12" ht="25.5" customHeight="1">
      <c r="A11" s="67" t="s">
        <v>17</v>
      </c>
      <c r="B11" s="190">
        <v>230</v>
      </c>
      <c r="C11" s="191">
        <v>1292.5</v>
      </c>
      <c r="D11" s="267" t="s">
        <v>41</v>
      </c>
      <c r="E11" s="269">
        <v>6</v>
      </c>
      <c r="F11" s="12">
        <v>53648</v>
      </c>
      <c r="G11" s="12">
        <v>233.25217391304349</v>
      </c>
      <c r="H11" s="12">
        <v>41.507156673114117</v>
      </c>
      <c r="I11" s="12">
        <v>146145</v>
      </c>
      <c r="J11" s="12">
        <v>635.41304347826087</v>
      </c>
      <c r="K11" s="12">
        <v>113.0715667311412</v>
      </c>
      <c r="L11" s="151"/>
    </row>
    <row r="12" spans="1:12" ht="25.5" customHeight="1">
      <c r="A12" s="67" t="s">
        <v>18</v>
      </c>
      <c r="B12" s="190">
        <v>231</v>
      </c>
      <c r="C12" s="191">
        <v>1294.5</v>
      </c>
      <c r="D12" s="267" t="s">
        <v>41</v>
      </c>
      <c r="E12" s="269">
        <v>2</v>
      </c>
      <c r="F12" s="12">
        <v>29408</v>
      </c>
      <c r="G12" s="12">
        <v>127.30735930735931</v>
      </c>
      <c r="H12" s="12">
        <v>22.717651602935497</v>
      </c>
      <c r="I12" s="12">
        <v>70269</v>
      </c>
      <c r="J12" s="12">
        <v>304.19480519480521</v>
      </c>
      <c r="K12" s="12">
        <v>54.282734646581694</v>
      </c>
      <c r="L12" s="151"/>
    </row>
    <row r="13" spans="1:12" ht="25.5" customHeight="1">
      <c r="A13" s="67" t="s">
        <v>19</v>
      </c>
      <c r="B13" s="190">
        <v>230</v>
      </c>
      <c r="C13" s="191">
        <v>1292.5</v>
      </c>
      <c r="D13" s="270" t="s">
        <v>41</v>
      </c>
      <c r="E13" s="271">
        <v>5</v>
      </c>
      <c r="F13" s="13">
        <v>71433</v>
      </c>
      <c r="G13" s="13">
        <v>310.57826086956521</v>
      </c>
      <c r="H13" s="13">
        <v>55.26731141199226</v>
      </c>
      <c r="I13" s="12">
        <v>238839</v>
      </c>
      <c r="J13" s="14">
        <v>1038.4304347826087</v>
      </c>
      <c r="K13" s="14">
        <v>184.78839458413927</v>
      </c>
      <c r="L13" s="152"/>
    </row>
    <row r="14" spans="1:12" ht="25.5" customHeight="1">
      <c r="A14" s="67" t="s">
        <v>42</v>
      </c>
      <c r="B14" s="190">
        <v>186</v>
      </c>
      <c r="C14" s="191">
        <v>954.5</v>
      </c>
      <c r="D14" s="270" t="s">
        <v>43</v>
      </c>
      <c r="E14" s="271">
        <v>6</v>
      </c>
      <c r="F14" s="13">
        <v>11964</v>
      </c>
      <c r="G14" s="13">
        <v>64.322580645161295</v>
      </c>
      <c r="H14" s="13">
        <v>12.534311157674175</v>
      </c>
      <c r="I14" s="13">
        <v>28110</v>
      </c>
      <c r="J14" s="14">
        <v>151.12903225806451</v>
      </c>
      <c r="K14" s="14">
        <v>29.449973808276585</v>
      </c>
      <c r="L14" s="152"/>
    </row>
    <row r="15" spans="1:12" ht="25.5" customHeight="1">
      <c r="A15" s="67" t="s">
        <v>183</v>
      </c>
      <c r="B15" s="190">
        <v>231</v>
      </c>
      <c r="C15" s="191">
        <v>1347</v>
      </c>
      <c r="D15" s="270" t="s">
        <v>44</v>
      </c>
      <c r="E15" s="271">
        <v>6</v>
      </c>
      <c r="F15" s="13">
        <v>25017</v>
      </c>
      <c r="G15" s="13">
        <v>108.2987012987013</v>
      </c>
      <c r="H15" s="13">
        <v>18.57238307349666</v>
      </c>
      <c r="I15" s="13">
        <v>51420</v>
      </c>
      <c r="J15" s="14">
        <v>222.59740259740261</v>
      </c>
      <c r="K15" s="14">
        <v>38.173719376391979</v>
      </c>
      <c r="L15" s="152"/>
    </row>
    <row r="16" spans="1:12" ht="27.75" customHeight="1">
      <c r="A16" s="67" t="s">
        <v>146</v>
      </c>
      <c r="B16" s="190">
        <v>228</v>
      </c>
      <c r="C16" s="191">
        <v>1277</v>
      </c>
      <c r="D16" s="267" t="s">
        <v>41</v>
      </c>
      <c r="E16" s="269">
        <v>6</v>
      </c>
      <c r="F16" s="12">
        <v>51332</v>
      </c>
      <c r="G16" s="12">
        <v>225.14035087719299</v>
      </c>
      <c r="H16" s="12">
        <v>40.197337509788568</v>
      </c>
      <c r="I16" s="12">
        <v>80654</v>
      </c>
      <c r="J16" s="12">
        <v>353.74561403508773</v>
      </c>
      <c r="K16" s="12">
        <v>63.158966327329679</v>
      </c>
      <c r="L16" s="151"/>
    </row>
    <row r="17" spans="1:12" ht="25.5" customHeight="1" thickBot="1">
      <c r="A17" s="219" t="s">
        <v>45</v>
      </c>
      <c r="B17" s="217">
        <v>185</v>
      </c>
      <c r="C17" s="218">
        <v>723.5</v>
      </c>
      <c r="D17" s="272" t="s">
        <v>46</v>
      </c>
      <c r="E17" s="273">
        <v>3</v>
      </c>
      <c r="F17" s="73">
        <v>9775</v>
      </c>
      <c r="G17" s="73">
        <v>52.837837837837839</v>
      </c>
      <c r="H17" s="73">
        <v>13.51071181755356</v>
      </c>
      <c r="I17" s="73">
        <v>28185</v>
      </c>
      <c r="J17" s="73">
        <v>152.35135135135135</v>
      </c>
      <c r="K17" s="73">
        <v>38.956461644782308</v>
      </c>
      <c r="L17" s="72"/>
    </row>
    <row r="18" spans="1:12" s="168" customFormat="1" ht="31.5" customHeight="1" thickBot="1">
      <c r="A18" s="223" t="s">
        <v>221</v>
      </c>
      <c r="B18" s="222" t="s">
        <v>251</v>
      </c>
      <c r="C18" s="220" t="s">
        <v>293</v>
      </c>
      <c r="D18" s="221" t="s">
        <v>222</v>
      </c>
      <c r="F18" s="148" t="s">
        <v>150</v>
      </c>
      <c r="G18" s="390"/>
      <c r="H18" s="390"/>
      <c r="I18" s="392" t="s">
        <v>0</v>
      </c>
      <c r="J18" s="393"/>
    </row>
    <row r="19" spans="1:12" s="168" customFormat="1" ht="13.5" thickBot="1">
      <c r="A19" s="389"/>
      <c r="B19" s="389"/>
      <c r="C19" s="389"/>
      <c r="D19" s="389"/>
      <c r="E19" s="74"/>
      <c r="F19" s="85">
        <v>1297608</v>
      </c>
      <c r="G19" s="391"/>
      <c r="H19" s="391"/>
      <c r="I19" s="394">
        <v>2169784</v>
      </c>
      <c r="J19" s="395"/>
    </row>
    <row r="20" spans="1:12" s="168" customFormat="1">
      <c r="A20" s="389"/>
      <c r="B20" s="389"/>
      <c r="C20" s="389"/>
      <c r="D20" s="389"/>
      <c r="E20" s="74"/>
    </row>
    <row r="23" spans="1:12" ht="12.75" customHeight="1"/>
    <row r="28" spans="1:12">
      <c r="D28" s="6"/>
      <c r="E28" s="6"/>
    </row>
  </sheetData>
  <mergeCells count="6">
    <mergeCell ref="A19:D20"/>
    <mergeCell ref="A1:L1"/>
    <mergeCell ref="G18:H18"/>
    <mergeCell ref="G19:H19"/>
    <mergeCell ref="I18:J18"/>
    <mergeCell ref="I19:J19"/>
  </mergeCells>
  <phoneticPr fontId="0" type="noConversion"/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"/>
  <sheetViews>
    <sheetView topLeftCell="B1" zoomScaleNormal="100" workbookViewId="0">
      <selection activeCell="I3" sqref="I3"/>
    </sheetView>
  </sheetViews>
  <sheetFormatPr baseColWidth="10" defaultRowHeight="12.75"/>
  <cols>
    <col min="1" max="1" width="14" style="6" customWidth="1"/>
    <col min="2" max="2" width="6.7109375" style="6" bestFit="1" customWidth="1"/>
    <col min="3" max="3" width="6" style="6" bestFit="1" customWidth="1"/>
    <col min="4" max="6" width="6.5703125" style="6" bestFit="1" customWidth="1"/>
    <col min="7" max="7" width="6" style="6" bestFit="1" customWidth="1"/>
    <col min="8" max="9" width="6.5703125" style="6" bestFit="1" customWidth="1"/>
    <col min="10" max="10" width="7" style="6" customWidth="1"/>
    <col min="11" max="11" width="7.28515625" style="6" bestFit="1" customWidth="1"/>
    <col min="12" max="12" width="6" style="6" bestFit="1" customWidth="1"/>
    <col min="13" max="13" width="7" style="6" customWidth="1"/>
    <col min="14" max="14" width="6" style="6" bestFit="1" customWidth="1"/>
    <col min="15" max="15" width="7" style="6" customWidth="1"/>
    <col min="16" max="16" width="6" style="6" bestFit="1" customWidth="1"/>
    <col min="17" max="17" width="7" style="6" customWidth="1"/>
    <col min="18" max="18" width="7.7109375" style="6" customWidth="1"/>
    <col min="19" max="19" width="9.7109375" style="6" customWidth="1"/>
    <col min="20" max="16384" width="11.42578125" style="6"/>
  </cols>
  <sheetData>
    <row r="1" spans="1:19" ht="26.25" customHeight="1" thickBot="1">
      <c r="A1" s="396" t="s">
        <v>242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</row>
    <row r="2" spans="1:19" ht="67.5">
      <c r="A2" s="247">
        <v>2014</v>
      </c>
      <c r="B2" s="115" t="s">
        <v>182</v>
      </c>
      <c r="C2" s="115" t="s">
        <v>181</v>
      </c>
      <c r="D2" s="115" t="s">
        <v>13</v>
      </c>
      <c r="E2" s="115" t="s">
        <v>60</v>
      </c>
      <c r="F2" s="115" t="s">
        <v>115</v>
      </c>
      <c r="G2" s="115" t="s">
        <v>174</v>
      </c>
      <c r="H2" s="115" t="s">
        <v>16</v>
      </c>
      <c r="I2" s="115" t="s">
        <v>180</v>
      </c>
      <c r="J2" s="115" t="s">
        <v>179</v>
      </c>
      <c r="K2" s="115" t="s">
        <v>178</v>
      </c>
      <c r="L2" s="115" t="s">
        <v>177</v>
      </c>
      <c r="M2" s="115" t="s">
        <v>20</v>
      </c>
      <c r="N2" s="115" t="s">
        <v>21</v>
      </c>
      <c r="O2" s="115" t="s">
        <v>176</v>
      </c>
      <c r="P2" s="115" t="s">
        <v>175</v>
      </c>
      <c r="Q2" s="117" t="s">
        <v>233</v>
      </c>
      <c r="R2" s="118" t="s">
        <v>215</v>
      </c>
      <c r="S2" s="119" t="s">
        <v>234</v>
      </c>
    </row>
    <row r="3" spans="1:19">
      <c r="A3" s="71" t="s">
        <v>116</v>
      </c>
      <c r="B3" s="5">
        <v>1755</v>
      </c>
      <c r="C3" s="5">
        <v>605</v>
      </c>
      <c r="D3" s="5">
        <v>8029</v>
      </c>
      <c r="E3" s="5">
        <v>0</v>
      </c>
      <c r="F3" s="5">
        <v>1693</v>
      </c>
      <c r="G3" s="5">
        <v>1238</v>
      </c>
      <c r="H3" s="5">
        <v>976</v>
      </c>
      <c r="I3" s="5">
        <v>858</v>
      </c>
      <c r="J3" s="5">
        <v>348</v>
      </c>
      <c r="K3" s="5">
        <v>884</v>
      </c>
      <c r="L3" s="5">
        <v>974</v>
      </c>
      <c r="M3" s="5">
        <v>256</v>
      </c>
      <c r="N3" s="5">
        <v>300</v>
      </c>
      <c r="O3" s="5">
        <v>843</v>
      </c>
      <c r="P3" s="5">
        <v>1979</v>
      </c>
      <c r="Q3" s="228">
        <v>20738</v>
      </c>
      <c r="R3" s="159">
        <v>21012</v>
      </c>
      <c r="S3" s="264">
        <f>+(Q3-R3)/R3</f>
        <v>-1.3040167523320007E-2</v>
      </c>
    </row>
    <row r="4" spans="1:19" ht="25.5">
      <c r="A4" s="71" t="s">
        <v>123</v>
      </c>
      <c r="B4" s="5">
        <v>20</v>
      </c>
      <c r="C4" s="5">
        <v>9</v>
      </c>
      <c r="D4" s="5">
        <v>33</v>
      </c>
      <c r="E4" s="5">
        <v>16</v>
      </c>
      <c r="F4" s="5">
        <v>1</v>
      </c>
      <c r="G4" s="5">
        <v>44</v>
      </c>
      <c r="H4" s="5">
        <v>11</v>
      </c>
      <c r="I4" s="5">
        <v>20</v>
      </c>
      <c r="J4" s="5">
        <v>5</v>
      </c>
      <c r="K4" s="5">
        <v>21</v>
      </c>
      <c r="L4" s="5">
        <v>29</v>
      </c>
      <c r="M4" s="5">
        <v>5</v>
      </c>
      <c r="N4" s="5">
        <v>3</v>
      </c>
      <c r="O4" s="5">
        <v>39</v>
      </c>
      <c r="P4" s="5">
        <v>66</v>
      </c>
      <c r="Q4" s="228">
        <v>322</v>
      </c>
      <c r="R4" s="159">
        <v>288</v>
      </c>
      <c r="S4" s="264">
        <f t="shared" ref="S4:S12" si="0">+(Q4-R4)/R4</f>
        <v>0.11805555555555555</v>
      </c>
    </row>
    <row r="5" spans="1:19">
      <c r="A5" s="71" t="s">
        <v>23</v>
      </c>
      <c r="B5" s="5">
        <v>0</v>
      </c>
      <c r="C5" s="5">
        <v>0</v>
      </c>
      <c r="D5" s="5">
        <v>0</v>
      </c>
      <c r="E5" s="5">
        <v>62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228">
        <v>62</v>
      </c>
      <c r="R5" s="159">
        <v>57</v>
      </c>
      <c r="S5" s="264">
        <f t="shared" si="0"/>
        <v>8.771929824561403E-2</v>
      </c>
    </row>
    <row r="6" spans="1:19">
      <c r="A6" s="71" t="s">
        <v>117</v>
      </c>
      <c r="B6" s="5">
        <v>1</v>
      </c>
      <c r="C6" s="5">
        <v>1</v>
      </c>
      <c r="D6" s="5">
        <v>306</v>
      </c>
      <c r="E6" s="5">
        <v>0</v>
      </c>
      <c r="F6" s="5">
        <v>3</v>
      </c>
      <c r="G6" s="5">
        <v>0</v>
      </c>
      <c r="H6" s="5">
        <v>1</v>
      </c>
      <c r="I6" s="5">
        <v>0</v>
      </c>
      <c r="J6" s="5">
        <v>0</v>
      </c>
      <c r="K6" s="5">
        <v>1</v>
      </c>
      <c r="L6" s="5">
        <v>1</v>
      </c>
      <c r="M6" s="5">
        <v>0</v>
      </c>
      <c r="N6" s="5">
        <v>1</v>
      </c>
      <c r="O6" s="5">
        <v>1</v>
      </c>
      <c r="P6" s="5">
        <v>2</v>
      </c>
      <c r="Q6" s="228">
        <v>318</v>
      </c>
      <c r="R6" s="159">
        <v>341</v>
      </c>
      <c r="S6" s="264">
        <f t="shared" si="0"/>
        <v>-6.7448680351906154E-2</v>
      </c>
    </row>
    <row r="7" spans="1:19" ht="25.5">
      <c r="A7" s="71" t="s">
        <v>122</v>
      </c>
      <c r="B7" s="5">
        <v>39</v>
      </c>
      <c r="C7" s="5">
        <v>29</v>
      </c>
      <c r="D7" s="5">
        <v>7</v>
      </c>
      <c r="E7" s="5">
        <v>300</v>
      </c>
      <c r="F7" s="5">
        <v>0</v>
      </c>
      <c r="G7" s="5">
        <v>74</v>
      </c>
      <c r="H7" s="5">
        <v>28</v>
      </c>
      <c r="I7" s="5">
        <v>34</v>
      </c>
      <c r="J7" s="5">
        <v>11</v>
      </c>
      <c r="K7" s="5">
        <v>38</v>
      </c>
      <c r="L7" s="5">
        <v>96</v>
      </c>
      <c r="M7" s="5">
        <v>8</v>
      </c>
      <c r="N7" s="5">
        <v>72</v>
      </c>
      <c r="O7" s="5">
        <v>65</v>
      </c>
      <c r="P7" s="5">
        <v>193</v>
      </c>
      <c r="Q7" s="228">
        <v>994</v>
      </c>
      <c r="R7" s="159">
        <v>1026</v>
      </c>
      <c r="S7" s="264">
        <f t="shared" si="0"/>
        <v>-3.1189083820662766E-2</v>
      </c>
    </row>
    <row r="8" spans="1:19">
      <c r="A8" s="71" t="s">
        <v>118</v>
      </c>
      <c r="B8" s="5">
        <v>22</v>
      </c>
      <c r="C8" s="5">
        <v>22</v>
      </c>
      <c r="D8" s="5">
        <v>52</v>
      </c>
      <c r="E8" s="5">
        <v>11</v>
      </c>
      <c r="F8" s="5">
        <v>10</v>
      </c>
      <c r="G8" s="5">
        <v>19</v>
      </c>
      <c r="H8" s="5">
        <v>16</v>
      </c>
      <c r="I8" s="5">
        <v>6</v>
      </c>
      <c r="J8" s="5">
        <v>8</v>
      </c>
      <c r="K8" s="5">
        <v>4</v>
      </c>
      <c r="L8" s="5">
        <v>89</v>
      </c>
      <c r="M8" s="5">
        <v>8</v>
      </c>
      <c r="N8" s="5">
        <v>5</v>
      </c>
      <c r="O8" s="5">
        <v>13</v>
      </c>
      <c r="P8" s="5">
        <v>12</v>
      </c>
      <c r="Q8" s="228">
        <v>297</v>
      </c>
      <c r="R8" s="159">
        <v>308</v>
      </c>
      <c r="S8" s="264">
        <f t="shared" si="0"/>
        <v>-3.5714285714285712E-2</v>
      </c>
    </row>
    <row r="9" spans="1:19">
      <c r="A9" s="71" t="s">
        <v>119</v>
      </c>
      <c r="B9" s="5">
        <v>1341</v>
      </c>
      <c r="C9" s="5">
        <v>516</v>
      </c>
      <c r="D9" s="5">
        <v>2648</v>
      </c>
      <c r="E9" s="5">
        <v>1</v>
      </c>
      <c r="F9" s="5">
        <v>605</v>
      </c>
      <c r="G9" s="5">
        <v>882</v>
      </c>
      <c r="H9" s="5">
        <v>795</v>
      </c>
      <c r="I9" s="5">
        <v>611</v>
      </c>
      <c r="J9" s="5">
        <v>390</v>
      </c>
      <c r="K9" s="5">
        <v>602</v>
      </c>
      <c r="L9" s="5">
        <v>2109</v>
      </c>
      <c r="M9" s="5">
        <v>155</v>
      </c>
      <c r="N9" s="5">
        <v>163</v>
      </c>
      <c r="O9" s="5">
        <v>1064</v>
      </c>
      <c r="P9" s="5">
        <v>1464</v>
      </c>
      <c r="Q9" s="228">
        <v>13346</v>
      </c>
      <c r="R9" s="159">
        <v>12995</v>
      </c>
      <c r="S9" s="264">
        <f t="shared" si="0"/>
        <v>2.7010388611004233E-2</v>
      </c>
    </row>
    <row r="10" spans="1:19">
      <c r="A10" s="71" t="s">
        <v>120</v>
      </c>
      <c r="B10" s="5">
        <v>202</v>
      </c>
      <c r="C10" s="5">
        <v>56</v>
      </c>
      <c r="D10" s="5">
        <v>1994</v>
      </c>
      <c r="E10" s="5">
        <v>0</v>
      </c>
      <c r="F10" s="5">
        <v>573</v>
      </c>
      <c r="G10" s="5">
        <v>193</v>
      </c>
      <c r="H10" s="5">
        <v>104</v>
      </c>
      <c r="I10" s="5">
        <v>114</v>
      </c>
      <c r="J10" s="5">
        <v>28</v>
      </c>
      <c r="K10" s="5">
        <v>100</v>
      </c>
      <c r="L10" s="5">
        <v>173</v>
      </c>
      <c r="M10" s="5">
        <v>18</v>
      </c>
      <c r="N10" s="5">
        <v>18</v>
      </c>
      <c r="O10" s="5">
        <v>155</v>
      </c>
      <c r="P10" s="5">
        <v>220</v>
      </c>
      <c r="Q10" s="228">
        <v>3948</v>
      </c>
      <c r="R10" s="159">
        <v>4469</v>
      </c>
      <c r="S10" s="264">
        <f t="shared" si="0"/>
        <v>-0.116580890579548</v>
      </c>
    </row>
    <row r="11" spans="1:19">
      <c r="A11" s="71" t="s">
        <v>121</v>
      </c>
      <c r="B11" s="5">
        <v>15</v>
      </c>
      <c r="C11" s="5">
        <v>12</v>
      </c>
      <c r="D11" s="5">
        <v>138</v>
      </c>
      <c r="E11" s="5">
        <v>1</v>
      </c>
      <c r="F11" s="5">
        <v>27</v>
      </c>
      <c r="G11" s="5">
        <v>28</v>
      </c>
      <c r="H11" s="5">
        <v>9</v>
      </c>
      <c r="I11" s="5">
        <v>18</v>
      </c>
      <c r="J11" s="5">
        <v>4</v>
      </c>
      <c r="K11" s="5">
        <v>17</v>
      </c>
      <c r="L11" s="5">
        <v>35</v>
      </c>
      <c r="M11" s="5">
        <v>2</v>
      </c>
      <c r="N11" s="5">
        <v>3</v>
      </c>
      <c r="O11" s="5">
        <v>20</v>
      </c>
      <c r="P11" s="5">
        <v>17</v>
      </c>
      <c r="Q11" s="228">
        <v>346</v>
      </c>
      <c r="R11" s="159">
        <v>324</v>
      </c>
      <c r="S11" s="264">
        <f t="shared" si="0"/>
        <v>6.7901234567901231E-2</v>
      </c>
    </row>
    <row r="12" spans="1:19">
      <c r="A12" s="75" t="s">
        <v>233</v>
      </c>
      <c r="B12" s="228">
        <v>3395</v>
      </c>
      <c r="C12" s="228">
        <v>1250</v>
      </c>
      <c r="D12" s="228">
        <v>13207</v>
      </c>
      <c r="E12" s="228">
        <v>391</v>
      </c>
      <c r="F12" s="228">
        <v>2912</v>
      </c>
      <c r="G12" s="228">
        <v>2478</v>
      </c>
      <c r="H12" s="228">
        <v>1940</v>
      </c>
      <c r="I12" s="228">
        <v>1661</v>
      </c>
      <c r="J12" s="228">
        <v>794</v>
      </c>
      <c r="K12" s="228">
        <v>1667</v>
      </c>
      <c r="L12" s="228">
        <v>3506</v>
      </c>
      <c r="M12" s="228">
        <v>452</v>
      </c>
      <c r="N12" s="228">
        <v>565</v>
      </c>
      <c r="O12" s="228">
        <v>2200</v>
      </c>
      <c r="P12" s="228">
        <v>3953</v>
      </c>
      <c r="Q12" s="228">
        <v>40371</v>
      </c>
      <c r="R12" s="159">
        <v>40820</v>
      </c>
      <c r="S12" s="264">
        <f t="shared" si="0"/>
        <v>-1.0999510044096031E-2</v>
      </c>
    </row>
    <row r="13" spans="1:19" ht="15" customHeight="1">
      <c r="A13" s="76" t="s">
        <v>215</v>
      </c>
      <c r="B13" s="159">
        <v>3374</v>
      </c>
      <c r="C13" s="159">
        <v>1168</v>
      </c>
      <c r="D13" s="159">
        <v>13929</v>
      </c>
      <c r="E13" s="159">
        <v>248</v>
      </c>
      <c r="F13" s="159">
        <v>3015</v>
      </c>
      <c r="G13" s="159">
        <v>2523</v>
      </c>
      <c r="H13" s="159">
        <v>1953</v>
      </c>
      <c r="I13" s="159">
        <v>1416</v>
      </c>
      <c r="J13" s="159">
        <v>883</v>
      </c>
      <c r="K13" s="159">
        <v>1828</v>
      </c>
      <c r="L13" s="159">
        <v>3562</v>
      </c>
      <c r="M13" s="159">
        <v>473</v>
      </c>
      <c r="N13" s="159">
        <v>571</v>
      </c>
      <c r="O13" s="159">
        <v>2164</v>
      </c>
      <c r="P13" s="159">
        <v>3713</v>
      </c>
      <c r="Q13" s="159">
        <v>40820</v>
      </c>
      <c r="R13" s="398"/>
      <c r="S13" s="399"/>
    </row>
    <row r="14" spans="1:19" ht="15.75" customHeight="1" thickBot="1">
      <c r="A14" s="79" t="s">
        <v>234</v>
      </c>
      <c r="B14" s="182">
        <f>+(B12-B13)/B13</f>
        <v>6.2240663900414933E-3</v>
      </c>
      <c r="C14" s="182">
        <f t="shared" ref="C14:Q14" si="1">+(C12-C13)/C13</f>
        <v>7.0205479452054798E-2</v>
      </c>
      <c r="D14" s="182">
        <f t="shared" si="1"/>
        <v>-5.1834302534280993E-2</v>
      </c>
      <c r="E14" s="182">
        <f t="shared" si="1"/>
        <v>0.57661290322580649</v>
      </c>
      <c r="F14" s="182">
        <f t="shared" si="1"/>
        <v>-3.4162520729684911E-2</v>
      </c>
      <c r="G14" s="182">
        <f t="shared" si="1"/>
        <v>-1.78359096313912E-2</v>
      </c>
      <c r="H14" s="182">
        <f t="shared" si="1"/>
        <v>-6.6564260112647209E-3</v>
      </c>
      <c r="I14" s="182">
        <f t="shared" si="1"/>
        <v>0.1730225988700565</v>
      </c>
      <c r="J14" s="182">
        <f t="shared" si="1"/>
        <v>-0.10079275198187995</v>
      </c>
      <c r="K14" s="182">
        <f t="shared" si="1"/>
        <v>-8.8074398249452956E-2</v>
      </c>
      <c r="L14" s="182">
        <f t="shared" si="1"/>
        <v>-1.5721504772599662E-2</v>
      </c>
      <c r="M14" s="182">
        <f t="shared" si="1"/>
        <v>-4.4397463002114168E-2</v>
      </c>
      <c r="N14" s="182">
        <f t="shared" si="1"/>
        <v>-1.0507880910683012E-2</v>
      </c>
      <c r="O14" s="182">
        <f t="shared" si="1"/>
        <v>1.6635859519408502E-2</v>
      </c>
      <c r="P14" s="182">
        <f t="shared" si="1"/>
        <v>6.4637759224346891E-2</v>
      </c>
      <c r="Q14" s="182">
        <f t="shared" si="1"/>
        <v>-1.0999510044096031E-2</v>
      </c>
      <c r="R14" s="400"/>
      <c r="S14" s="401"/>
    </row>
    <row r="36" spans="1:19">
      <c r="A36" s="397"/>
      <c r="B36" s="397"/>
      <c r="C36" s="397"/>
      <c r="D36" s="397"/>
      <c r="E36" s="397"/>
      <c r="F36" s="397"/>
      <c r="G36" s="397"/>
      <c r="H36" s="397"/>
      <c r="I36" s="397"/>
      <c r="J36" s="397"/>
      <c r="K36" s="397"/>
      <c r="L36" s="397"/>
      <c r="M36" s="397"/>
      <c r="N36" s="397"/>
      <c r="O36" s="397"/>
      <c r="P36" s="397"/>
      <c r="Q36" s="397"/>
      <c r="R36" s="397"/>
      <c r="S36" s="397"/>
    </row>
  </sheetData>
  <mergeCells count="3">
    <mergeCell ref="A1:S1"/>
    <mergeCell ref="A36:S36"/>
    <mergeCell ref="R13:S14"/>
  </mergeCells>
  <phoneticPr fontId="4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4"/>
  <sheetViews>
    <sheetView topLeftCell="A7" zoomScaleNormal="100" workbookViewId="0">
      <selection activeCell="I3" sqref="I3"/>
    </sheetView>
  </sheetViews>
  <sheetFormatPr baseColWidth="10" defaultRowHeight="12.75"/>
  <cols>
    <col min="1" max="1" width="34.7109375" style="59" customWidth="1"/>
    <col min="2" max="3" width="5.7109375" style="59" customWidth="1"/>
    <col min="4" max="4" width="6.28515625" style="59" customWidth="1"/>
    <col min="5" max="16" width="5.7109375" style="59" customWidth="1"/>
    <col min="17" max="17" width="8.85546875" style="186" customWidth="1"/>
    <col min="18" max="16384" width="11.42578125" style="59"/>
  </cols>
  <sheetData>
    <row r="1" spans="1:20" ht="16.5" thickBot="1">
      <c r="A1" s="402" t="s">
        <v>244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</row>
    <row r="2" spans="1:20" ht="66" customHeight="1">
      <c r="A2" s="192"/>
      <c r="B2" s="128" t="s">
        <v>182</v>
      </c>
      <c r="C2" s="120" t="s">
        <v>181</v>
      </c>
      <c r="D2" s="124" t="s">
        <v>13</v>
      </c>
      <c r="E2" s="124" t="s">
        <v>60</v>
      </c>
      <c r="F2" s="124" t="s">
        <v>115</v>
      </c>
      <c r="G2" s="121" t="s">
        <v>174</v>
      </c>
      <c r="H2" s="122" t="s">
        <v>16</v>
      </c>
      <c r="I2" s="124" t="s">
        <v>180</v>
      </c>
      <c r="J2" s="123" t="s">
        <v>179</v>
      </c>
      <c r="K2" s="163" t="s">
        <v>178</v>
      </c>
      <c r="L2" s="124" t="s">
        <v>177</v>
      </c>
      <c r="M2" s="162" t="s">
        <v>20</v>
      </c>
      <c r="N2" s="124" t="s">
        <v>21</v>
      </c>
      <c r="O2" s="124" t="s">
        <v>176</v>
      </c>
      <c r="P2" s="124" t="s">
        <v>175</v>
      </c>
      <c r="Q2" s="164" t="s">
        <v>22</v>
      </c>
    </row>
    <row r="3" spans="1:20">
      <c r="A3" s="193" t="s">
        <v>63</v>
      </c>
      <c r="B3" s="5">
        <v>0</v>
      </c>
      <c r="C3" s="5">
        <v>2</v>
      </c>
      <c r="D3" s="5">
        <v>46</v>
      </c>
      <c r="E3" s="5">
        <v>2</v>
      </c>
      <c r="F3" s="5">
        <v>2</v>
      </c>
      <c r="G3" s="5">
        <v>54</v>
      </c>
      <c r="H3" s="5">
        <v>0</v>
      </c>
      <c r="I3" s="5">
        <v>1</v>
      </c>
      <c r="J3" s="5">
        <v>0</v>
      </c>
      <c r="K3" s="5">
        <v>0</v>
      </c>
      <c r="L3" s="5">
        <v>5</v>
      </c>
      <c r="M3" s="5">
        <v>0</v>
      </c>
      <c r="N3" s="5">
        <v>0</v>
      </c>
      <c r="O3" s="5">
        <v>0</v>
      </c>
      <c r="P3" s="5">
        <v>0</v>
      </c>
      <c r="Q3" s="198">
        <v>112</v>
      </c>
    </row>
    <row r="4" spans="1:20">
      <c r="A4" s="193" t="s">
        <v>64</v>
      </c>
      <c r="B4" s="5">
        <v>0</v>
      </c>
      <c r="C4" s="5">
        <v>0</v>
      </c>
      <c r="D4" s="5">
        <v>2</v>
      </c>
      <c r="E4" s="5">
        <v>1</v>
      </c>
      <c r="F4" s="5">
        <v>0</v>
      </c>
      <c r="G4" s="5">
        <v>97</v>
      </c>
      <c r="H4" s="5">
        <v>0</v>
      </c>
      <c r="I4" s="5">
        <v>1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198">
        <v>101</v>
      </c>
    </row>
    <row r="5" spans="1:20">
      <c r="A5" s="194" t="s">
        <v>65</v>
      </c>
      <c r="B5" s="5">
        <v>231</v>
      </c>
      <c r="C5" s="10">
        <v>1086</v>
      </c>
      <c r="D5" s="5">
        <v>297</v>
      </c>
      <c r="E5" s="5">
        <v>7</v>
      </c>
      <c r="F5" s="5">
        <v>46</v>
      </c>
      <c r="G5" s="5">
        <v>19</v>
      </c>
      <c r="H5" s="5">
        <v>2</v>
      </c>
      <c r="I5" s="5">
        <v>5</v>
      </c>
      <c r="J5" s="5">
        <v>1</v>
      </c>
      <c r="K5" s="5">
        <v>4</v>
      </c>
      <c r="L5" s="5">
        <v>25</v>
      </c>
      <c r="M5" s="5">
        <v>0</v>
      </c>
      <c r="N5" s="5">
        <v>5</v>
      </c>
      <c r="O5" s="5">
        <v>2</v>
      </c>
      <c r="P5" s="5">
        <v>5</v>
      </c>
      <c r="Q5" s="198">
        <v>1735</v>
      </c>
      <c r="S5" s="352"/>
    </row>
    <row r="6" spans="1:20">
      <c r="A6" s="195" t="s">
        <v>66</v>
      </c>
      <c r="B6" s="5">
        <v>5</v>
      </c>
      <c r="C6" s="5">
        <v>0</v>
      </c>
      <c r="D6" s="5">
        <v>16</v>
      </c>
      <c r="E6" s="5">
        <v>1</v>
      </c>
      <c r="F6" s="5">
        <v>4</v>
      </c>
      <c r="G6" s="88">
        <v>1064</v>
      </c>
      <c r="H6" s="5">
        <v>1</v>
      </c>
      <c r="I6" s="5">
        <v>1</v>
      </c>
      <c r="J6" s="5">
        <v>0</v>
      </c>
      <c r="K6" s="5">
        <v>0</v>
      </c>
      <c r="L6" s="5">
        <v>1</v>
      </c>
      <c r="M6" s="5">
        <v>0</v>
      </c>
      <c r="N6" s="5">
        <v>0</v>
      </c>
      <c r="O6" s="5">
        <v>1</v>
      </c>
      <c r="P6" s="5">
        <v>1</v>
      </c>
      <c r="Q6" s="198">
        <v>1095</v>
      </c>
    </row>
    <row r="7" spans="1:20">
      <c r="A7" s="196" t="s">
        <v>67</v>
      </c>
      <c r="B7" s="64">
        <v>1013</v>
      </c>
      <c r="C7" s="5">
        <v>0</v>
      </c>
      <c r="D7" s="5">
        <v>23</v>
      </c>
      <c r="E7" s="5">
        <v>1</v>
      </c>
      <c r="F7" s="5">
        <v>10</v>
      </c>
      <c r="G7" s="5">
        <v>4</v>
      </c>
      <c r="H7" s="5">
        <v>0</v>
      </c>
      <c r="I7" s="5">
        <v>0</v>
      </c>
      <c r="J7" s="5">
        <v>0</v>
      </c>
      <c r="K7" s="5">
        <v>3</v>
      </c>
      <c r="L7" s="5">
        <v>1</v>
      </c>
      <c r="M7" s="5">
        <v>0</v>
      </c>
      <c r="N7" s="5">
        <v>1</v>
      </c>
      <c r="O7" s="5">
        <v>1</v>
      </c>
      <c r="P7" s="5">
        <v>7</v>
      </c>
      <c r="Q7" s="198">
        <v>1064</v>
      </c>
      <c r="S7" s="352"/>
    </row>
    <row r="8" spans="1:20">
      <c r="A8" s="193" t="s">
        <v>68</v>
      </c>
      <c r="B8" s="5">
        <v>0</v>
      </c>
      <c r="C8" s="5">
        <v>0</v>
      </c>
      <c r="D8" s="5">
        <v>7</v>
      </c>
      <c r="E8" s="5">
        <v>1</v>
      </c>
      <c r="F8" s="5">
        <v>1</v>
      </c>
      <c r="G8" s="5">
        <v>0</v>
      </c>
      <c r="H8" s="5">
        <v>86</v>
      </c>
      <c r="I8" s="5">
        <v>0</v>
      </c>
      <c r="J8" s="5">
        <v>0</v>
      </c>
      <c r="K8" s="5">
        <v>1</v>
      </c>
      <c r="L8" s="5">
        <v>0</v>
      </c>
      <c r="M8" s="5">
        <v>1</v>
      </c>
      <c r="N8" s="5">
        <v>0</v>
      </c>
      <c r="O8" s="5">
        <v>0</v>
      </c>
      <c r="P8" s="5">
        <v>0</v>
      </c>
      <c r="Q8" s="198">
        <v>97</v>
      </c>
      <c r="S8" s="352"/>
    </row>
    <row r="9" spans="1:20">
      <c r="A9" s="193" t="s">
        <v>69</v>
      </c>
      <c r="B9" s="5">
        <v>0</v>
      </c>
      <c r="C9" s="5">
        <v>0</v>
      </c>
      <c r="D9" s="5">
        <v>17</v>
      </c>
      <c r="E9" s="5">
        <v>2</v>
      </c>
      <c r="F9" s="5">
        <v>4</v>
      </c>
      <c r="G9" s="5">
        <v>0</v>
      </c>
      <c r="H9" s="5">
        <v>152</v>
      </c>
      <c r="I9" s="5">
        <v>0</v>
      </c>
      <c r="J9" s="5">
        <v>0</v>
      </c>
      <c r="K9" s="5">
        <v>0</v>
      </c>
      <c r="L9" s="5">
        <v>3</v>
      </c>
      <c r="M9" s="5">
        <v>0</v>
      </c>
      <c r="N9" s="5">
        <v>0</v>
      </c>
      <c r="O9" s="5">
        <v>0</v>
      </c>
      <c r="P9" s="5">
        <v>2</v>
      </c>
      <c r="Q9" s="198">
        <v>180</v>
      </c>
    </row>
    <row r="10" spans="1:20">
      <c r="A10" s="193" t="s">
        <v>70</v>
      </c>
      <c r="B10" s="5">
        <v>0</v>
      </c>
      <c r="C10" s="5">
        <v>0</v>
      </c>
      <c r="D10" s="5">
        <v>32</v>
      </c>
      <c r="E10" s="5">
        <v>3</v>
      </c>
      <c r="F10" s="5">
        <v>4</v>
      </c>
      <c r="G10" s="5">
        <v>0</v>
      </c>
      <c r="H10" s="5">
        <v>33</v>
      </c>
      <c r="I10" s="5">
        <v>0</v>
      </c>
      <c r="J10" s="5">
        <v>2</v>
      </c>
      <c r="K10" s="5">
        <v>0</v>
      </c>
      <c r="L10" s="5">
        <v>8</v>
      </c>
      <c r="M10" s="5">
        <v>10</v>
      </c>
      <c r="N10" s="5">
        <v>1</v>
      </c>
      <c r="O10" s="5">
        <v>1</v>
      </c>
      <c r="P10" s="5">
        <v>5</v>
      </c>
      <c r="Q10" s="198">
        <v>99</v>
      </c>
    </row>
    <row r="11" spans="1:20">
      <c r="A11" s="193" t="s">
        <v>71</v>
      </c>
      <c r="B11" s="5">
        <v>67</v>
      </c>
      <c r="C11" s="5">
        <v>3</v>
      </c>
      <c r="D11" s="5">
        <v>75</v>
      </c>
      <c r="E11" s="5">
        <v>2</v>
      </c>
      <c r="F11" s="5">
        <v>11</v>
      </c>
      <c r="G11" s="5">
        <v>1</v>
      </c>
      <c r="H11" s="5">
        <v>4</v>
      </c>
      <c r="I11" s="5">
        <v>3</v>
      </c>
      <c r="J11" s="5">
        <v>0</v>
      </c>
      <c r="K11" s="5">
        <v>1</v>
      </c>
      <c r="L11" s="5">
        <v>195</v>
      </c>
      <c r="M11" s="5">
        <v>0</v>
      </c>
      <c r="N11" s="5">
        <v>1</v>
      </c>
      <c r="O11" s="5">
        <v>8</v>
      </c>
      <c r="P11" s="5">
        <v>2</v>
      </c>
      <c r="Q11" s="198">
        <v>373</v>
      </c>
    </row>
    <row r="12" spans="1:20">
      <c r="A12" s="193" t="s">
        <v>72</v>
      </c>
      <c r="B12" s="5">
        <v>335</v>
      </c>
      <c r="C12" s="5">
        <v>3</v>
      </c>
      <c r="D12" s="5">
        <v>34</v>
      </c>
      <c r="E12" s="5">
        <v>6</v>
      </c>
      <c r="F12" s="5">
        <v>6</v>
      </c>
      <c r="G12" s="5">
        <v>18</v>
      </c>
      <c r="H12" s="5">
        <v>1</v>
      </c>
      <c r="I12" s="5">
        <v>0</v>
      </c>
      <c r="J12" s="5">
        <v>0</v>
      </c>
      <c r="K12" s="5">
        <v>4</v>
      </c>
      <c r="L12" s="5">
        <v>4</v>
      </c>
      <c r="M12" s="5">
        <v>0</v>
      </c>
      <c r="N12" s="5">
        <v>0</v>
      </c>
      <c r="O12" s="5">
        <v>7</v>
      </c>
      <c r="P12" s="5">
        <v>2</v>
      </c>
      <c r="Q12" s="198">
        <v>420</v>
      </c>
      <c r="T12" s="353"/>
    </row>
    <row r="13" spans="1:20">
      <c r="A13" s="193" t="s">
        <v>73</v>
      </c>
      <c r="B13" s="5">
        <v>1</v>
      </c>
      <c r="C13" s="5">
        <v>0</v>
      </c>
      <c r="D13" s="5">
        <v>61</v>
      </c>
      <c r="E13" s="5">
        <v>5</v>
      </c>
      <c r="F13" s="5">
        <v>13</v>
      </c>
      <c r="G13" s="5">
        <v>0</v>
      </c>
      <c r="H13" s="5">
        <v>44</v>
      </c>
      <c r="I13" s="5">
        <v>2</v>
      </c>
      <c r="J13" s="5">
        <v>0</v>
      </c>
      <c r="K13" s="5">
        <v>1</v>
      </c>
      <c r="L13" s="5">
        <v>72</v>
      </c>
      <c r="M13" s="5">
        <v>11</v>
      </c>
      <c r="N13" s="5">
        <v>0</v>
      </c>
      <c r="O13" s="5">
        <v>15</v>
      </c>
      <c r="P13" s="5">
        <v>7</v>
      </c>
      <c r="Q13" s="198">
        <v>232</v>
      </c>
    </row>
    <row r="14" spans="1:20">
      <c r="A14" s="193" t="s">
        <v>74</v>
      </c>
      <c r="B14" s="5">
        <v>5</v>
      </c>
      <c r="C14" s="5">
        <v>0</v>
      </c>
      <c r="D14" s="5">
        <v>143</v>
      </c>
      <c r="E14" s="5">
        <v>9</v>
      </c>
      <c r="F14" s="5">
        <v>25</v>
      </c>
      <c r="G14" s="5">
        <v>1</v>
      </c>
      <c r="H14" s="5">
        <v>1</v>
      </c>
      <c r="I14" s="5">
        <v>83</v>
      </c>
      <c r="J14" s="5">
        <v>0</v>
      </c>
      <c r="K14" s="5">
        <v>60</v>
      </c>
      <c r="L14" s="5">
        <v>0</v>
      </c>
      <c r="M14" s="5">
        <v>0</v>
      </c>
      <c r="N14" s="5">
        <v>0</v>
      </c>
      <c r="O14" s="5">
        <v>0</v>
      </c>
      <c r="P14" s="5">
        <v>8</v>
      </c>
      <c r="Q14" s="198">
        <v>335</v>
      </c>
    </row>
    <row r="15" spans="1:20">
      <c r="A15" s="197" t="s">
        <v>75</v>
      </c>
      <c r="B15" s="5">
        <v>0</v>
      </c>
      <c r="C15" s="5">
        <v>0</v>
      </c>
      <c r="D15" s="5">
        <v>6</v>
      </c>
      <c r="E15" s="5">
        <v>0</v>
      </c>
      <c r="F15" s="5">
        <v>1</v>
      </c>
      <c r="G15" s="5">
        <v>0</v>
      </c>
      <c r="H15" s="5">
        <v>14</v>
      </c>
      <c r="I15" s="5">
        <v>0</v>
      </c>
      <c r="J15" s="5">
        <v>0</v>
      </c>
      <c r="K15" s="5">
        <v>0</v>
      </c>
      <c r="L15" s="5">
        <v>5</v>
      </c>
      <c r="M15" s="161">
        <v>320</v>
      </c>
      <c r="N15" s="5">
        <v>0</v>
      </c>
      <c r="O15" s="5">
        <v>2</v>
      </c>
      <c r="P15" s="5">
        <v>5</v>
      </c>
      <c r="Q15" s="198">
        <v>353</v>
      </c>
    </row>
    <row r="16" spans="1:20">
      <c r="A16" s="193" t="s">
        <v>76</v>
      </c>
      <c r="B16" s="5">
        <v>184</v>
      </c>
      <c r="C16" s="5">
        <v>24</v>
      </c>
      <c r="D16" s="5">
        <v>110</v>
      </c>
      <c r="E16" s="5">
        <v>5</v>
      </c>
      <c r="F16" s="5">
        <v>19</v>
      </c>
      <c r="G16" s="5">
        <v>141</v>
      </c>
      <c r="H16" s="5">
        <v>0</v>
      </c>
      <c r="I16" s="5">
        <v>4</v>
      </c>
      <c r="J16" s="5">
        <v>0</v>
      </c>
      <c r="K16" s="5">
        <v>1</v>
      </c>
      <c r="L16" s="5">
        <v>7</v>
      </c>
      <c r="M16" s="5">
        <v>0</v>
      </c>
      <c r="N16" s="5">
        <v>0</v>
      </c>
      <c r="O16" s="5">
        <v>0</v>
      </c>
      <c r="P16" s="5">
        <v>1</v>
      </c>
      <c r="Q16" s="198">
        <v>496</v>
      </c>
      <c r="T16" s="353"/>
    </row>
    <row r="17" spans="1:20">
      <c r="A17" s="193" t="s">
        <v>77</v>
      </c>
      <c r="B17" s="5">
        <v>14</v>
      </c>
      <c r="C17" s="5">
        <v>1</v>
      </c>
      <c r="D17" s="5">
        <v>0</v>
      </c>
      <c r="E17" s="5">
        <v>0</v>
      </c>
      <c r="F17" s="5">
        <v>0</v>
      </c>
      <c r="G17" s="5">
        <v>46</v>
      </c>
      <c r="H17" s="5">
        <v>0</v>
      </c>
      <c r="I17" s="5">
        <v>0</v>
      </c>
      <c r="J17" s="5">
        <v>0</v>
      </c>
      <c r="K17" s="5">
        <v>1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198">
        <v>62</v>
      </c>
    </row>
    <row r="18" spans="1:20">
      <c r="A18" s="193" t="s">
        <v>78</v>
      </c>
      <c r="B18" s="5">
        <v>176</v>
      </c>
      <c r="C18" s="5">
        <v>1</v>
      </c>
      <c r="D18" s="5">
        <v>31</v>
      </c>
      <c r="E18" s="5">
        <v>8</v>
      </c>
      <c r="F18" s="5">
        <v>9</v>
      </c>
      <c r="G18" s="5">
        <v>6</v>
      </c>
      <c r="H18" s="5">
        <v>0</v>
      </c>
      <c r="I18" s="5">
        <v>1</v>
      </c>
      <c r="J18" s="5">
        <v>0</v>
      </c>
      <c r="K18" s="5">
        <v>0</v>
      </c>
      <c r="L18" s="5">
        <v>12</v>
      </c>
      <c r="M18" s="5">
        <v>0</v>
      </c>
      <c r="N18" s="5">
        <v>0</v>
      </c>
      <c r="O18" s="5">
        <v>1</v>
      </c>
      <c r="P18" s="5">
        <v>0</v>
      </c>
      <c r="Q18" s="198">
        <v>245</v>
      </c>
      <c r="T18" s="353"/>
    </row>
    <row r="19" spans="1:20">
      <c r="A19" s="207" t="s">
        <v>151</v>
      </c>
      <c r="B19" s="5">
        <v>428</v>
      </c>
      <c r="C19" s="5">
        <v>106</v>
      </c>
      <c r="D19" s="86">
        <v>10955</v>
      </c>
      <c r="E19" s="86">
        <v>303</v>
      </c>
      <c r="F19" s="86">
        <v>2506</v>
      </c>
      <c r="G19" s="86">
        <v>62</v>
      </c>
      <c r="H19" s="86">
        <v>62</v>
      </c>
      <c r="I19" s="86">
        <v>1418</v>
      </c>
      <c r="J19" s="86">
        <v>10</v>
      </c>
      <c r="K19" s="86">
        <v>67</v>
      </c>
      <c r="L19" s="86">
        <v>2905</v>
      </c>
      <c r="M19" s="86">
        <v>68</v>
      </c>
      <c r="N19" s="86">
        <v>548</v>
      </c>
      <c r="O19" s="86">
        <v>2096</v>
      </c>
      <c r="P19" s="86">
        <v>3837</v>
      </c>
      <c r="Q19" s="198">
        <v>25371</v>
      </c>
    </row>
    <row r="20" spans="1:20">
      <c r="A20" s="193" t="s">
        <v>79</v>
      </c>
      <c r="B20" s="5">
        <v>2</v>
      </c>
      <c r="C20" s="5">
        <v>0</v>
      </c>
      <c r="D20" s="5">
        <v>6</v>
      </c>
      <c r="E20" s="5">
        <v>1</v>
      </c>
      <c r="F20" s="5">
        <v>1</v>
      </c>
      <c r="G20" s="5">
        <v>0</v>
      </c>
      <c r="H20" s="5">
        <v>152</v>
      </c>
      <c r="I20" s="5">
        <v>2</v>
      </c>
      <c r="J20" s="5">
        <v>2</v>
      </c>
      <c r="K20" s="5">
        <v>0</v>
      </c>
      <c r="L20" s="5">
        <v>4</v>
      </c>
      <c r="M20" s="5">
        <v>1</v>
      </c>
      <c r="N20" s="5">
        <v>0</v>
      </c>
      <c r="O20" s="5">
        <v>0</v>
      </c>
      <c r="P20" s="5">
        <v>0</v>
      </c>
      <c r="Q20" s="198">
        <v>171</v>
      </c>
    </row>
    <row r="21" spans="1:20">
      <c r="A21" s="200" t="s">
        <v>82</v>
      </c>
      <c r="B21" s="5">
        <v>0</v>
      </c>
      <c r="C21" s="5">
        <v>0</v>
      </c>
      <c r="D21" s="5">
        <v>45</v>
      </c>
      <c r="E21" s="5">
        <v>2</v>
      </c>
      <c r="F21" s="5">
        <v>5</v>
      </c>
      <c r="G21" s="5">
        <v>1</v>
      </c>
      <c r="H21" s="5">
        <v>0</v>
      </c>
      <c r="I21" s="5">
        <v>1</v>
      </c>
      <c r="J21" s="5">
        <v>0</v>
      </c>
      <c r="K21" s="160">
        <v>1443</v>
      </c>
      <c r="L21" s="5">
        <v>10</v>
      </c>
      <c r="M21" s="5">
        <v>0</v>
      </c>
      <c r="N21" s="5">
        <v>0</v>
      </c>
      <c r="O21" s="5">
        <v>0</v>
      </c>
      <c r="P21" s="5">
        <v>2</v>
      </c>
      <c r="Q21" s="198">
        <v>1509</v>
      </c>
    </row>
    <row r="22" spans="1:20">
      <c r="A22" s="199" t="s">
        <v>80</v>
      </c>
      <c r="B22" s="5">
        <v>4</v>
      </c>
      <c r="C22" s="5">
        <v>1</v>
      </c>
      <c r="D22" s="5">
        <v>14</v>
      </c>
      <c r="E22" s="5">
        <v>2</v>
      </c>
      <c r="F22" s="5">
        <v>2</v>
      </c>
      <c r="G22" s="5">
        <v>2</v>
      </c>
      <c r="H22" s="89">
        <v>929</v>
      </c>
      <c r="I22" s="5">
        <v>0</v>
      </c>
      <c r="J22" s="5">
        <v>1</v>
      </c>
      <c r="K22" s="5">
        <v>0</v>
      </c>
      <c r="L22" s="5">
        <v>10</v>
      </c>
      <c r="M22" s="5">
        <v>4</v>
      </c>
      <c r="N22" s="5">
        <v>0</v>
      </c>
      <c r="O22" s="5">
        <v>5</v>
      </c>
      <c r="P22" s="5">
        <v>3</v>
      </c>
      <c r="Q22" s="198">
        <v>977</v>
      </c>
    </row>
    <row r="23" spans="1:20">
      <c r="A23" s="193" t="s">
        <v>81</v>
      </c>
      <c r="B23" s="5">
        <v>369</v>
      </c>
      <c r="C23" s="5">
        <v>2</v>
      </c>
      <c r="D23" s="5">
        <v>27</v>
      </c>
      <c r="E23" s="5">
        <v>0</v>
      </c>
      <c r="F23" s="5">
        <v>9</v>
      </c>
      <c r="G23" s="5">
        <v>11</v>
      </c>
      <c r="H23" s="5">
        <v>0</v>
      </c>
      <c r="I23" s="5">
        <v>0</v>
      </c>
      <c r="J23" s="5">
        <v>0</v>
      </c>
      <c r="K23" s="5">
        <v>2</v>
      </c>
      <c r="L23" s="5">
        <v>5</v>
      </c>
      <c r="M23" s="5">
        <v>0</v>
      </c>
      <c r="N23" s="5">
        <v>0</v>
      </c>
      <c r="O23" s="5">
        <v>4</v>
      </c>
      <c r="P23" s="5">
        <v>1</v>
      </c>
      <c r="Q23" s="198">
        <v>430</v>
      </c>
    </row>
    <row r="24" spans="1:20">
      <c r="A24" s="193" t="s">
        <v>83</v>
      </c>
      <c r="B24" s="5">
        <v>3</v>
      </c>
      <c r="C24" s="5">
        <v>0</v>
      </c>
      <c r="D24" s="5">
        <v>4</v>
      </c>
      <c r="E24" s="5">
        <v>0</v>
      </c>
      <c r="F24" s="5">
        <v>0</v>
      </c>
      <c r="G24" s="5">
        <v>101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1</v>
      </c>
      <c r="P24" s="5">
        <v>0</v>
      </c>
      <c r="Q24" s="198">
        <v>109</v>
      </c>
    </row>
    <row r="25" spans="1:20">
      <c r="A25" s="193" t="s">
        <v>84</v>
      </c>
      <c r="B25" s="5">
        <v>1</v>
      </c>
      <c r="C25" s="5">
        <v>0</v>
      </c>
      <c r="D25" s="5">
        <v>18</v>
      </c>
      <c r="E25" s="5">
        <v>3</v>
      </c>
      <c r="F25" s="5">
        <v>2</v>
      </c>
      <c r="G25" s="5">
        <v>46</v>
      </c>
      <c r="H25" s="5">
        <v>0</v>
      </c>
      <c r="I25" s="5">
        <v>0</v>
      </c>
      <c r="J25" s="5">
        <v>0</v>
      </c>
      <c r="K25" s="5">
        <v>2</v>
      </c>
      <c r="L25" s="5">
        <v>0</v>
      </c>
      <c r="M25" s="5">
        <v>0</v>
      </c>
      <c r="N25" s="5">
        <v>0</v>
      </c>
      <c r="O25" s="5">
        <v>0</v>
      </c>
      <c r="P25" s="5">
        <v>1</v>
      </c>
      <c r="Q25" s="198">
        <v>73</v>
      </c>
    </row>
    <row r="26" spans="1:20">
      <c r="A26" s="193" t="s">
        <v>85</v>
      </c>
      <c r="B26" s="5">
        <v>4</v>
      </c>
      <c r="C26" s="5">
        <v>0</v>
      </c>
      <c r="D26" s="5">
        <v>12</v>
      </c>
      <c r="E26" s="5">
        <v>0</v>
      </c>
      <c r="F26" s="5">
        <v>0</v>
      </c>
      <c r="G26" s="5">
        <v>120</v>
      </c>
      <c r="H26" s="5">
        <v>0</v>
      </c>
      <c r="I26" s="5">
        <v>0</v>
      </c>
      <c r="J26" s="5">
        <v>0</v>
      </c>
      <c r="K26" s="5">
        <v>0</v>
      </c>
      <c r="L26" s="5">
        <v>1</v>
      </c>
      <c r="M26" s="5">
        <v>0</v>
      </c>
      <c r="N26" s="5">
        <v>3</v>
      </c>
      <c r="O26" s="5">
        <v>0</v>
      </c>
      <c r="P26" s="5">
        <v>0</v>
      </c>
      <c r="Q26" s="198">
        <v>140</v>
      </c>
    </row>
    <row r="27" spans="1:20">
      <c r="A27" s="193" t="s">
        <v>86</v>
      </c>
      <c r="B27" s="5">
        <v>0</v>
      </c>
      <c r="C27" s="5">
        <v>0</v>
      </c>
      <c r="D27" s="5">
        <v>20</v>
      </c>
      <c r="E27" s="5">
        <v>0</v>
      </c>
      <c r="F27" s="5">
        <v>1</v>
      </c>
      <c r="G27" s="5">
        <v>125</v>
      </c>
      <c r="H27" s="5">
        <v>0</v>
      </c>
      <c r="I27" s="5">
        <v>1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</v>
      </c>
      <c r="Q27" s="198">
        <v>148</v>
      </c>
    </row>
    <row r="28" spans="1:20">
      <c r="A28" s="193" t="s">
        <v>87</v>
      </c>
      <c r="B28" s="5">
        <v>2</v>
      </c>
      <c r="C28" s="5">
        <v>0</v>
      </c>
      <c r="D28" s="5">
        <v>42</v>
      </c>
      <c r="E28" s="5">
        <v>1</v>
      </c>
      <c r="F28" s="5">
        <v>9</v>
      </c>
      <c r="G28" s="5">
        <v>0</v>
      </c>
      <c r="H28" s="5">
        <v>281</v>
      </c>
      <c r="I28" s="5">
        <v>6</v>
      </c>
      <c r="J28" s="5">
        <v>0</v>
      </c>
      <c r="K28" s="5">
        <v>0</v>
      </c>
      <c r="L28" s="5">
        <v>40</v>
      </c>
      <c r="M28" s="5">
        <v>16</v>
      </c>
      <c r="N28" s="5">
        <v>0</v>
      </c>
      <c r="O28" s="5">
        <v>4</v>
      </c>
      <c r="P28" s="5">
        <v>8</v>
      </c>
      <c r="Q28" s="198">
        <v>409</v>
      </c>
    </row>
    <row r="29" spans="1:20">
      <c r="A29" s="193" t="s">
        <v>88</v>
      </c>
      <c r="B29" s="5">
        <v>0</v>
      </c>
      <c r="C29" s="5">
        <v>1</v>
      </c>
      <c r="D29" s="5">
        <v>52</v>
      </c>
      <c r="E29" s="5">
        <v>0</v>
      </c>
      <c r="F29" s="5">
        <v>15</v>
      </c>
      <c r="G29" s="5">
        <v>0</v>
      </c>
      <c r="H29" s="5">
        <v>7</v>
      </c>
      <c r="I29" s="5">
        <v>9</v>
      </c>
      <c r="J29" s="5">
        <v>0</v>
      </c>
      <c r="K29" s="5">
        <v>0</v>
      </c>
      <c r="L29" s="5">
        <v>7</v>
      </c>
      <c r="M29" s="5">
        <v>6</v>
      </c>
      <c r="N29" s="5">
        <v>0</v>
      </c>
      <c r="O29" s="5">
        <v>1</v>
      </c>
      <c r="P29" s="5">
        <v>13</v>
      </c>
      <c r="Q29" s="198">
        <v>111</v>
      </c>
    </row>
    <row r="30" spans="1:20">
      <c r="A30" s="193" t="s">
        <v>89</v>
      </c>
      <c r="B30" s="5">
        <v>0</v>
      </c>
      <c r="C30" s="5">
        <v>0</v>
      </c>
      <c r="D30" s="5">
        <v>4</v>
      </c>
      <c r="E30" s="5">
        <v>1</v>
      </c>
      <c r="F30" s="5">
        <v>1</v>
      </c>
      <c r="G30" s="5">
        <v>1</v>
      </c>
      <c r="H30" s="5">
        <v>51</v>
      </c>
      <c r="I30" s="5">
        <v>2</v>
      </c>
      <c r="J30" s="5">
        <v>4</v>
      </c>
      <c r="K30" s="5">
        <v>0</v>
      </c>
      <c r="L30" s="5">
        <v>1</v>
      </c>
      <c r="M30" s="5">
        <v>4</v>
      </c>
      <c r="N30" s="5">
        <v>0</v>
      </c>
      <c r="O30" s="5">
        <v>5</v>
      </c>
      <c r="P30" s="5">
        <v>0</v>
      </c>
      <c r="Q30" s="198">
        <v>74</v>
      </c>
    </row>
    <row r="31" spans="1:20">
      <c r="A31" s="193" t="s">
        <v>90</v>
      </c>
      <c r="B31" s="5">
        <v>0</v>
      </c>
      <c r="C31" s="5">
        <v>0</v>
      </c>
      <c r="D31" s="5">
        <v>12</v>
      </c>
      <c r="E31" s="5">
        <v>2</v>
      </c>
      <c r="F31" s="5">
        <v>7</v>
      </c>
      <c r="G31" s="5">
        <v>206</v>
      </c>
      <c r="H31" s="5">
        <v>0</v>
      </c>
      <c r="I31" s="5"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198">
        <v>229</v>
      </c>
    </row>
    <row r="32" spans="1:20">
      <c r="A32" s="193" t="s">
        <v>91</v>
      </c>
      <c r="B32" s="5">
        <v>8</v>
      </c>
      <c r="C32" s="5">
        <v>2</v>
      </c>
      <c r="D32" s="5">
        <v>24</v>
      </c>
      <c r="E32" s="5">
        <v>2</v>
      </c>
      <c r="F32" s="5">
        <v>7</v>
      </c>
      <c r="G32" s="5">
        <v>220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4</v>
      </c>
      <c r="P32" s="5">
        <v>1</v>
      </c>
      <c r="Q32" s="198">
        <v>268</v>
      </c>
    </row>
    <row r="33" spans="1:17">
      <c r="A33" s="201" t="s">
        <v>92</v>
      </c>
      <c r="B33" s="5">
        <v>1</v>
      </c>
      <c r="C33" s="5">
        <v>1</v>
      </c>
      <c r="D33" s="5">
        <v>49</v>
      </c>
      <c r="E33" s="5">
        <v>7</v>
      </c>
      <c r="F33" s="5">
        <v>5</v>
      </c>
      <c r="G33" s="5">
        <v>2</v>
      </c>
      <c r="H33" s="5">
        <v>7</v>
      </c>
      <c r="I33" s="5">
        <v>38</v>
      </c>
      <c r="J33" s="90">
        <v>691</v>
      </c>
      <c r="K33" s="5">
        <v>11</v>
      </c>
      <c r="L33" s="5">
        <v>3</v>
      </c>
      <c r="M33" s="5">
        <v>0</v>
      </c>
      <c r="N33" s="5">
        <v>0</v>
      </c>
      <c r="O33" s="5">
        <v>1</v>
      </c>
      <c r="P33" s="5">
        <v>3</v>
      </c>
      <c r="Q33" s="198">
        <v>819</v>
      </c>
    </row>
    <row r="34" spans="1:17">
      <c r="A34" s="193" t="s">
        <v>248</v>
      </c>
      <c r="B34" s="5">
        <v>540</v>
      </c>
      <c r="C34" s="5">
        <v>17</v>
      </c>
      <c r="D34" s="5">
        <v>938</v>
      </c>
      <c r="E34" s="5">
        <v>13</v>
      </c>
      <c r="F34" s="5">
        <v>179</v>
      </c>
      <c r="G34" s="5">
        <v>128</v>
      </c>
      <c r="H34" s="5">
        <v>113</v>
      </c>
      <c r="I34" s="5">
        <v>80</v>
      </c>
      <c r="J34" s="5">
        <v>83</v>
      </c>
      <c r="K34" s="5">
        <v>64</v>
      </c>
      <c r="L34" s="5">
        <v>181</v>
      </c>
      <c r="M34" s="5">
        <v>11</v>
      </c>
      <c r="N34" s="5">
        <v>6</v>
      </c>
      <c r="O34" s="5">
        <v>39</v>
      </c>
      <c r="P34" s="5">
        <v>38</v>
      </c>
      <c r="Q34" s="198">
        <v>2430</v>
      </c>
    </row>
    <row r="35" spans="1:17">
      <c r="A35" s="193" t="s">
        <v>24</v>
      </c>
      <c r="B35" s="5">
        <v>2</v>
      </c>
      <c r="C35" s="5">
        <v>0</v>
      </c>
      <c r="D35" s="5">
        <v>85</v>
      </c>
      <c r="E35" s="5">
        <v>1</v>
      </c>
      <c r="F35" s="5">
        <v>8</v>
      </c>
      <c r="G35" s="5">
        <v>2</v>
      </c>
      <c r="H35" s="5">
        <v>0</v>
      </c>
      <c r="I35" s="5">
        <v>1</v>
      </c>
      <c r="J35" s="5">
        <v>0</v>
      </c>
      <c r="K35" s="5">
        <v>2</v>
      </c>
      <c r="L35" s="5">
        <v>1</v>
      </c>
      <c r="M35" s="5">
        <v>0</v>
      </c>
      <c r="N35" s="5">
        <v>0</v>
      </c>
      <c r="O35" s="5">
        <v>2</v>
      </c>
      <c r="P35" s="5">
        <v>0</v>
      </c>
      <c r="Q35" s="198">
        <v>104</v>
      </c>
    </row>
    <row r="36" spans="1:17">
      <c r="A36" s="78" t="s">
        <v>22</v>
      </c>
      <c r="B36" s="7">
        <v>3395</v>
      </c>
      <c r="C36" s="7">
        <v>1250</v>
      </c>
      <c r="D36" s="7">
        <v>13207</v>
      </c>
      <c r="E36" s="7">
        <v>391</v>
      </c>
      <c r="F36" s="7">
        <v>2912</v>
      </c>
      <c r="G36" s="7">
        <v>2478</v>
      </c>
      <c r="H36" s="7">
        <v>1940</v>
      </c>
      <c r="I36" s="7">
        <v>1661</v>
      </c>
      <c r="J36" s="7">
        <v>794</v>
      </c>
      <c r="K36" s="7">
        <v>1667</v>
      </c>
      <c r="L36" s="7">
        <v>3506</v>
      </c>
      <c r="M36" s="7">
        <v>452</v>
      </c>
      <c r="N36" s="7">
        <v>565</v>
      </c>
      <c r="O36" s="7">
        <v>2200</v>
      </c>
      <c r="P36" s="7">
        <v>3953</v>
      </c>
      <c r="Q36" s="198">
        <v>40371</v>
      </c>
    </row>
    <row r="37" spans="1:17" ht="39" thickBot="1">
      <c r="A37" s="202" t="s">
        <v>189</v>
      </c>
      <c r="B37" s="203">
        <v>0.3</v>
      </c>
      <c r="C37" s="203">
        <v>0.87</v>
      </c>
      <c r="D37" s="204"/>
      <c r="E37" s="204"/>
      <c r="F37" s="204"/>
      <c r="G37" s="203">
        <v>0.43</v>
      </c>
      <c r="H37" s="203">
        <v>0.48</v>
      </c>
      <c r="I37" s="204"/>
      <c r="J37" s="203">
        <v>0.87</v>
      </c>
      <c r="K37" s="203">
        <v>0.87</v>
      </c>
      <c r="L37" s="204"/>
      <c r="M37" s="203">
        <v>0.71</v>
      </c>
      <c r="N37" s="204"/>
      <c r="O37" s="204"/>
      <c r="P37" s="204"/>
      <c r="Q37" s="205"/>
    </row>
    <row r="38" spans="1:17">
      <c r="A38" s="91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183"/>
    </row>
    <row r="39" spans="1:17">
      <c r="A39" s="91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183"/>
    </row>
    <row r="40" spans="1:17">
      <c r="A40" s="91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183"/>
    </row>
    <row r="41" spans="1:17">
      <c r="A41" s="91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184"/>
    </row>
    <row r="42" spans="1:17">
      <c r="A42" s="91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184"/>
    </row>
    <row r="43" spans="1:17">
      <c r="A43" s="91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84"/>
    </row>
    <row r="44" spans="1:17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185"/>
    </row>
  </sheetData>
  <mergeCells count="1">
    <mergeCell ref="A1:Q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"/>
  <sheetViews>
    <sheetView zoomScaleNormal="100" workbookViewId="0">
      <selection activeCell="B3" sqref="B3:P3"/>
    </sheetView>
  </sheetViews>
  <sheetFormatPr baseColWidth="10" defaultRowHeight="12.75"/>
  <cols>
    <col min="1" max="1" width="36.5703125" style="59" customWidth="1"/>
    <col min="2" max="3" width="5.5703125" style="59" bestFit="1" customWidth="1"/>
    <col min="4" max="4" width="6.5703125" style="59" bestFit="1" customWidth="1"/>
    <col min="5" max="5" width="6.5703125" style="59" customWidth="1"/>
    <col min="6" max="9" width="5.5703125" style="59" bestFit="1" customWidth="1"/>
    <col min="10" max="10" width="4" style="59" bestFit="1" customWidth="1"/>
    <col min="11" max="12" width="5.5703125" style="59" bestFit="1" customWidth="1"/>
    <col min="13" max="13" width="5.42578125" style="59" bestFit="1" customWidth="1"/>
    <col min="14" max="14" width="6.140625" style="59" bestFit="1" customWidth="1"/>
    <col min="15" max="15" width="5.5703125" style="59" bestFit="1" customWidth="1"/>
    <col min="16" max="16" width="5.5703125" style="59" customWidth="1"/>
    <col min="17" max="17" width="6.5703125" style="59" bestFit="1" customWidth="1"/>
    <col min="18" max="16384" width="11.42578125" style="59"/>
  </cols>
  <sheetData>
    <row r="1" spans="1:17" ht="26.25" customHeight="1">
      <c r="A1" s="403" t="s">
        <v>243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</row>
    <row r="2" spans="1:17" ht="13.5" thickBot="1">
      <c r="A2" s="3"/>
    </row>
    <row r="3" spans="1:17" ht="93.75" customHeight="1">
      <c r="A3" s="93"/>
      <c r="B3" s="124" t="s">
        <v>182</v>
      </c>
      <c r="C3" s="124" t="s">
        <v>181</v>
      </c>
      <c r="D3" s="124" t="s">
        <v>13</v>
      </c>
      <c r="E3" s="124" t="s">
        <v>60</v>
      </c>
      <c r="F3" s="124" t="s">
        <v>115</v>
      </c>
      <c r="G3" s="124" t="s">
        <v>174</v>
      </c>
      <c r="H3" s="124" t="s">
        <v>16</v>
      </c>
      <c r="I3" s="124" t="s">
        <v>180</v>
      </c>
      <c r="J3" s="124" t="s">
        <v>179</v>
      </c>
      <c r="K3" s="124" t="s">
        <v>178</v>
      </c>
      <c r="L3" s="124" t="s">
        <v>177</v>
      </c>
      <c r="M3" s="124" t="s">
        <v>20</v>
      </c>
      <c r="N3" s="124" t="s">
        <v>21</v>
      </c>
      <c r="O3" s="124" t="s">
        <v>176</v>
      </c>
      <c r="P3" s="124" t="s">
        <v>175</v>
      </c>
      <c r="Q3" s="94" t="s">
        <v>22</v>
      </c>
    </row>
    <row r="4" spans="1:17" ht="19.5" customHeight="1">
      <c r="A4" s="129" t="s">
        <v>153</v>
      </c>
      <c r="B4" s="58">
        <v>428</v>
      </c>
      <c r="C4" s="58">
        <v>106</v>
      </c>
      <c r="D4" s="58">
        <v>10955</v>
      </c>
      <c r="E4" s="58">
        <v>303</v>
      </c>
      <c r="F4" s="58">
        <v>2506</v>
      </c>
      <c r="G4" s="58">
        <v>62</v>
      </c>
      <c r="H4" s="58">
        <v>62</v>
      </c>
      <c r="I4" s="58">
        <v>1418</v>
      </c>
      <c r="J4" s="58">
        <v>10</v>
      </c>
      <c r="K4" s="58">
        <v>67</v>
      </c>
      <c r="L4" s="58">
        <v>2905</v>
      </c>
      <c r="M4" s="58">
        <v>68</v>
      </c>
      <c r="N4" s="58">
        <v>548</v>
      </c>
      <c r="O4" s="58">
        <v>2096</v>
      </c>
      <c r="P4" s="58">
        <v>3837</v>
      </c>
      <c r="Q4" s="87">
        <v>25371</v>
      </c>
    </row>
    <row r="5" spans="1:17" ht="19.5" customHeight="1">
      <c r="A5" s="129" t="s">
        <v>245</v>
      </c>
      <c r="B5" s="58">
        <v>2425</v>
      </c>
      <c r="C5" s="58">
        <v>1127</v>
      </c>
      <c r="D5" s="58">
        <v>1229</v>
      </c>
      <c r="E5" s="58">
        <v>74</v>
      </c>
      <c r="F5" s="58">
        <v>219</v>
      </c>
      <c r="G5" s="58">
        <v>2286</v>
      </c>
      <c r="H5" s="58">
        <v>1765</v>
      </c>
      <c r="I5" s="58">
        <v>162</v>
      </c>
      <c r="J5" s="58">
        <v>701</v>
      </c>
      <c r="K5" s="58">
        <v>1534</v>
      </c>
      <c r="L5" s="58">
        <v>419</v>
      </c>
      <c r="M5" s="58">
        <v>373</v>
      </c>
      <c r="N5" s="58">
        <v>11</v>
      </c>
      <c r="O5" s="58">
        <v>63</v>
      </c>
      <c r="P5" s="58">
        <v>78</v>
      </c>
      <c r="Q5" s="87">
        <v>12466</v>
      </c>
    </row>
    <row r="6" spans="1:17" ht="19.5" customHeight="1">
      <c r="A6" s="130" t="s">
        <v>246</v>
      </c>
      <c r="B6" s="206">
        <v>2818</v>
      </c>
      <c r="C6" s="206">
        <v>1153</v>
      </c>
      <c r="D6" s="206">
        <v>12848</v>
      </c>
      <c r="E6" s="206">
        <v>244</v>
      </c>
      <c r="F6" s="206">
        <v>2813</v>
      </c>
      <c r="G6" s="206">
        <v>2369</v>
      </c>
      <c r="H6" s="206">
        <v>1828</v>
      </c>
      <c r="I6" s="206">
        <v>1305</v>
      </c>
      <c r="J6" s="206">
        <v>787</v>
      </c>
      <c r="K6" s="206">
        <v>1764</v>
      </c>
      <c r="L6" s="206">
        <v>3348</v>
      </c>
      <c r="M6" s="206">
        <v>470</v>
      </c>
      <c r="N6" s="206">
        <v>566</v>
      </c>
      <c r="O6" s="206">
        <v>2114</v>
      </c>
      <c r="P6" s="206">
        <v>3674</v>
      </c>
      <c r="Q6" s="82">
        <v>38101</v>
      </c>
    </row>
    <row r="7" spans="1:17" ht="19.5" customHeight="1">
      <c r="A7" s="129" t="s">
        <v>247</v>
      </c>
      <c r="B7" s="58">
        <v>540</v>
      </c>
      <c r="C7" s="58">
        <v>17</v>
      </c>
      <c r="D7" s="58">
        <v>938</v>
      </c>
      <c r="E7" s="58">
        <v>13</v>
      </c>
      <c r="F7" s="58">
        <v>179</v>
      </c>
      <c r="G7" s="58">
        <v>128</v>
      </c>
      <c r="H7" s="58">
        <v>113</v>
      </c>
      <c r="I7" s="58">
        <v>80</v>
      </c>
      <c r="J7" s="58">
        <v>83</v>
      </c>
      <c r="K7" s="58">
        <v>64</v>
      </c>
      <c r="L7" s="58">
        <v>181</v>
      </c>
      <c r="M7" s="58">
        <v>11</v>
      </c>
      <c r="N7" s="58">
        <v>6</v>
      </c>
      <c r="O7" s="58">
        <v>39</v>
      </c>
      <c r="P7" s="58">
        <v>38</v>
      </c>
      <c r="Q7" s="87">
        <v>2430</v>
      </c>
    </row>
    <row r="8" spans="1:17" ht="19.5" customHeight="1">
      <c r="A8" s="129" t="s">
        <v>24</v>
      </c>
      <c r="B8" s="58">
        <v>2</v>
      </c>
      <c r="C8" s="58">
        <v>0</v>
      </c>
      <c r="D8" s="58">
        <v>85</v>
      </c>
      <c r="E8" s="58">
        <v>1</v>
      </c>
      <c r="F8" s="58">
        <v>8</v>
      </c>
      <c r="G8" s="58">
        <v>2</v>
      </c>
      <c r="H8" s="58">
        <v>0</v>
      </c>
      <c r="I8" s="58">
        <v>1</v>
      </c>
      <c r="J8" s="58">
        <v>0</v>
      </c>
      <c r="K8" s="58">
        <v>2</v>
      </c>
      <c r="L8" s="58">
        <v>1</v>
      </c>
      <c r="M8" s="58">
        <v>0</v>
      </c>
      <c r="N8" s="58">
        <v>0</v>
      </c>
      <c r="O8" s="58">
        <v>2</v>
      </c>
      <c r="P8" s="58">
        <v>0</v>
      </c>
      <c r="Q8" s="87">
        <v>104</v>
      </c>
    </row>
    <row r="9" spans="1:17" ht="19.5" customHeight="1" thickBot="1">
      <c r="A9" s="131" t="s">
        <v>152</v>
      </c>
      <c r="B9" s="81">
        <v>3395</v>
      </c>
      <c r="C9" s="81">
        <v>1250</v>
      </c>
      <c r="D9" s="81">
        <v>13207</v>
      </c>
      <c r="E9" s="81">
        <v>391</v>
      </c>
      <c r="F9" s="81">
        <v>2912</v>
      </c>
      <c r="G9" s="81">
        <v>2478</v>
      </c>
      <c r="H9" s="81">
        <v>1940</v>
      </c>
      <c r="I9" s="81">
        <v>1661</v>
      </c>
      <c r="J9" s="81">
        <v>794</v>
      </c>
      <c r="K9" s="81">
        <v>1667</v>
      </c>
      <c r="L9" s="81">
        <v>3506</v>
      </c>
      <c r="M9" s="81">
        <v>452</v>
      </c>
      <c r="N9" s="81">
        <v>565</v>
      </c>
      <c r="O9" s="81">
        <v>2200</v>
      </c>
      <c r="P9" s="81">
        <v>3953</v>
      </c>
      <c r="Q9" s="80">
        <v>40371</v>
      </c>
    </row>
  </sheetData>
  <mergeCells count="1">
    <mergeCell ref="A1:Q1"/>
  </mergeCells>
  <phoneticPr fontId="0" type="noConversion"/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4</vt:i4>
      </vt:variant>
    </vt:vector>
  </HeadingPairs>
  <TitlesOfParts>
    <vt:vector size="17" baseType="lpstr">
      <vt:lpstr>Entrées</vt:lpstr>
      <vt:lpstr>Prêts</vt:lpstr>
      <vt:lpstr>Fréquentation portail</vt:lpstr>
      <vt:lpstr>Abonnés &amp; Emprunteurs actifs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Collection</vt:lpstr>
      <vt:lpstr>Acquisitions courantes</vt:lpstr>
      <vt:lpstr>Acquisitions par loc</vt:lpstr>
      <vt:lpstr>Périodiques</vt:lpstr>
      <vt:lpstr>'Abonnés au 31 cate d''abo'!Zone_d_impression</vt:lpstr>
      <vt:lpstr>Collection!Zone_d_impression</vt:lpstr>
      <vt:lpstr>Entrées!Zone_d_impression</vt:lpstr>
      <vt:lpstr>Prêts!Zone_d_impression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BERGA frédérique jeanne</cp:lastModifiedBy>
  <cp:lastPrinted>2015-05-21T08:08:58Z</cp:lastPrinted>
  <dcterms:created xsi:type="dcterms:W3CDTF">2012-07-10T12:19:50Z</dcterms:created>
  <dcterms:modified xsi:type="dcterms:W3CDTF">2017-11-22T09:27:52Z</dcterms:modified>
</cp:coreProperties>
</file>